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5\4T 2025 Altos Cargos\"/>
    </mc:Choice>
  </mc:AlternateContent>
  <xr:revisionPtr revIDLastSave="0" documentId="13_ncr:1_{6A7260A2-9CA4-4FE7-90BC-AC2BEA3E3F6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protocolarios y representación" sheetId="3" r:id="rId1"/>
    <sheet name="Gastos de viaje" sheetId="2" r:id="rId2"/>
    <sheet name="Hoja1" sheetId="5" r:id="rId3"/>
    <sheet name="catálog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2" l="1"/>
  <c r="F23" i="2"/>
  <c r="F22" i="2"/>
  <c r="F21" i="2"/>
  <c r="F20" i="2"/>
  <c r="F19" i="2"/>
  <c r="G15" i="2"/>
  <c r="F15" i="2"/>
  <c r="F14" i="2"/>
  <c r="D8" i="5"/>
  <c r="E9" i="5"/>
  <c r="D9" i="5"/>
  <c r="D13" i="5"/>
  <c r="D14" i="5"/>
  <c r="D15" i="5"/>
  <c r="D16" i="5"/>
  <c r="F17" i="5"/>
  <c r="D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<sst xmlns="http://schemas.openxmlformats.org/spreadsheetml/2006/main" count="127" uniqueCount="77">
  <si>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</si>
  <si>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</si>
  <si>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</si>
  <si>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</si>
  <si>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</si>
  <si>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</si>
  <si>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</si>
  <si>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</si>
  <si>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</si>
  <si>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</si>
  <si>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</si>
  <si>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</si>
  <si>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</si>
  <si>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</si>
  <si>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</si>
  <si>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</si>
  <si>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</si>
  <si>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</si>
  <si>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</si>
  <si>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</si>
  <si>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</si>
  <si>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Medio Ambiente, Agricultura e Interior</t>
  </si>
  <si>
    <t>Consejero Delegado de Canal de Isabel II, S.A., M.P.</t>
  </si>
  <si>
    <t>González Sáez, Mariano</t>
  </si>
  <si>
    <t>Comida delegación Canal</t>
  </si>
  <si>
    <t>04/06/2023 al 08/06/2023</t>
  </si>
  <si>
    <t>Panamá</t>
  </si>
  <si>
    <t>Trabajo</t>
  </si>
  <si>
    <t>Cáceres</t>
  </si>
  <si>
    <t>Visita Delegación de Cáceres de Canal de Isabel II, S.A.,M.P. y reunión con el Ayuntamiento de Cáceres</t>
  </si>
  <si>
    <t>Lanzarote</t>
  </si>
  <si>
    <t>Visita Canal Gestión Lanzarote y reunión con el Cabildo</t>
  </si>
  <si>
    <t>Lisboa</t>
  </si>
  <si>
    <t>Reunión con Epal - Empresa Portuguesa Das Aguas Livres, SA</t>
  </si>
  <si>
    <t>Bilbao</t>
  </si>
  <si>
    <t>Participación en CiberAgua 2024 organizado por el Consorcio de Aguas de Bilbao Bizcaia</t>
  </si>
  <si>
    <t>Tarragona</t>
  </si>
  <si>
    <t>Reunión de trabajo con empresas públicas gestoras de agua (EMASESA, AGBAR, Consorcio de Aguas de Bilbao, EMATSA…)</t>
  </si>
  <si>
    <t>Barcelona</t>
  </si>
  <si>
    <t>Participación en Conferencias WAS Agua 2024 "La transformación circular y desarrollo sostenible en el consumo del agua en los hogares españoles y en la industria"
Mesa Redonda: Oportunidades para las empresas, mejores practicas y soporte a las Pymes para pasar a la acción</t>
  </si>
  <si>
    <t>Zaragoza</t>
  </si>
  <si>
    <t>Participación Canal de Isabel II, S.A. al 40º aniversario de Contazara</t>
  </si>
  <si>
    <t>Castellón</t>
  </si>
  <si>
    <t>Participacion Canal de Isabel II S.A. en el XXXVII edición Congreso de AEAS</t>
  </si>
  <si>
    <t>01/07/2024 al 02/07/2024</t>
  </si>
  <si>
    <t>Santander</t>
  </si>
  <si>
    <t>Participación Canal de Isabel II, S.A. UIMP - Residuales, pero no marginales: la gestión de las aguas residuales urbanas en el contexto de la nueva normativa europea</t>
  </si>
  <si>
    <t>03/09/2024 al 04/09/2024</t>
  </si>
  <si>
    <t>Visita filial Canal Gestión Lanzarote y reiniones institucionales con el Cabildo</t>
  </si>
  <si>
    <t>10/10/2024 al 11/10/2024</t>
  </si>
  <si>
    <t>Sevilla</t>
  </si>
  <si>
    <t>Representación Canal de Isabel II, SA en el 50 aniversario de EMASESA y participación en las jornadas del "Ciclo Integral del Agua"</t>
  </si>
  <si>
    <t>12/10/2024 al 20/10/2024</t>
  </si>
  <si>
    <t>Panamá-Guatemala</t>
  </si>
  <si>
    <t>Representación Canal de Isabel II, SA en reuniones con Instituciones de Panamá y participación en evento de Naciones Unidas en Antigua Guatemala</t>
  </si>
  <si>
    <t>25/02/2025 al 26/02/2025</t>
  </si>
  <si>
    <t>Tenerife</t>
  </si>
  <si>
    <t>Reunión con el Presidente del Cabildo de Lanzarote</t>
  </si>
  <si>
    <t>05/04/2025 al 13/04/2025</t>
  </si>
  <si>
    <t>Representación Canal de Isabel II, SA en reuniones institucionales con organismos de Panamá (IDAAN, Embajada..) y participación en el Foro del Agua Internacional CAMEX</t>
  </si>
  <si>
    <t>18/05/2025 al 25/05/2025</t>
  </si>
  <si>
    <t>Argentina</t>
  </si>
  <si>
    <t>Representación Canal de Isabel II, SA en Foro del Agua en Buenos Aires. Visitas técnicas y reuniones institucionales con Agua y Saneamientos Argentinos S.A. (AySA)</t>
  </si>
  <si>
    <t>Valladolid</t>
  </si>
  <si>
    <t>Visita de trabajo</t>
  </si>
  <si>
    <t>14/09/2025 al 15/09/2025</t>
  </si>
  <si>
    <t>Visita instalaciones de Canal Gestión Lanzarote  y reuniones de trabajo</t>
  </si>
  <si>
    <t>02/09/2025 al 08/09/2025</t>
  </si>
  <si>
    <t>Perú</t>
  </si>
  <si>
    <t>Representación Canal de Isabel II, SA participación en el 1er Benchmarking Latinoamericano entre Operadores Agua y Saneamiento 2025 y reuniones para desarrollo e implantación del sistema VIGIA en la ciudad de Lima</t>
  </si>
  <si>
    <t>03/12/2025 al 04/12/2025</t>
  </si>
  <si>
    <t>Visita obras colector/tanque tormentas Consorcio de Aguas de Bilbao</t>
  </si>
  <si>
    <t>18/11/2025 al 19/11/2025</t>
  </si>
  <si>
    <t>Participación Foro-jornada Consorcio de Aguas de Bilbao - Día Mundial del Saneamiento</t>
  </si>
  <si>
    <t>24/11/2025 al 25/11/2025</t>
  </si>
  <si>
    <t>Asistencia en representación de Canal como miembro de la Junta de Gobierno/Consejo y Asamblea de DAQUAS cuyas reuniones se convocaron en Sevilla.</t>
  </si>
  <si>
    <t>Datos actualizados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</si>
</sst>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4" xfId="0" applyBorder="1" applyAlignment="1">
      <alignment wrapText="1"/>
    </xf>
    <xf numFmtId="44" fontId="0" fillId="0" borderId="4" xfId="6" applyFont="1" applyBorder="1" applyAlignment="1">
      <alignment vertical="center"/>
    </xf>
    <xf numFmtId="14" fontId="0" fillId="0" borderId="4" xfId="0" applyNumberFormat="1" applyBorder="1" applyAlignment="1">
      <alignment horizontal="center" vertical="center" wrapText="1"/>
    </xf>
    <xf numFmtId="44" fontId="0" fillId="0" borderId="4" xfId="5" applyFont="1" applyBorder="1" applyAlignment="1">
      <alignment vertical="center" wrapText="1"/>
    </xf>
    <xf numFmtId="44" fontId="0" fillId="0" borderId="4" xfId="5" applyFon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7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8" fontId="0" fillId="0" borderId="4" xfId="0" applyNumberFormat="1" applyBorder="1"/>
    <xf numFmtId="0" fontId="0" fillId="0" borderId="0" xfId="0" applyBorder="1" applyAlignment="1">
      <alignment horizontal="left" vertical="center" wrapText="1"/>
    </xf>
    <xf numFmtId="0" fontId="0" fillId="0" borderId="0" xfId="0"/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8" applyFont="1" applyBorder="1" applyAlignment="1">
      <alignment vertical="center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8" applyFont="1" applyBorder="1" applyAlignment="1">
      <alignment vertical="center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9" applyFont="1" applyBorder="1" applyAlignment="1">
      <alignment vertical="center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9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4" xfId="1" applyFont="1" applyBorder="1" applyAlignment="1">
      <alignment vertical="center"/>
    </xf>
  </cellXfs>
  <cellStyles count="10">
    <cellStyle name="Moneda" xfId="6" builtinId="4"/>
    <cellStyle name="Moneda 2" xfId="1" xr:uid="{00000000-0005-0000-0000-000001000000}"/>
    <cellStyle name="Moneda 2 2" xfId="8" xr:uid="{548867D0-502E-446E-939D-2DB2443BF7DE}"/>
    <cellStyle name="Moneda 2 3" xfId="9" xr:uid="{23B0FED5-DD80-434E-933C-D0FE92AE5B9A}"/>
    <cellStyle name="Moneda 3" xfId="2" xr:uid="{00000000-0005-0000-0000-000002000000}"/>
    <cellStyle name="Moneda 4" xfId="3" xr:uid="{00000000-0005-0000-0000-000003000000}"/>
    <cellStyle name="Moneda 5" xfId="4" xr:uid="{00000000-0005-0000-0000-000004000000}"/>
    <cellStyle name="Moneda 6" xfId="5" xr:uid="{00000000-0005-0000-0000-000005000000}"/>
    <cellStyle name="Moneda 7" xfId="7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="85" zoomScaleNormal="85" workbookViewId="0">
      <selection sqref="A1:G1"/>
    </sheetView>
  </sheetViews>
  <sheetFormatPr baseColWidth="10" defaultColWidth="11.4609375" defaultRowHeight="14.6" x14ac:dyDescent="0.4"/>
  <cols>
    <col min="1" max="1" width="24.921875" customWidth="1"/>
    <col min="2" max="2" width="28.4609375" customWidth="1"/>
    <col min="3" max="3" width="28.921875" customWidth="1"/>
    <col min="4" max="4" width="18.07421875" customWidth="1"/>
    <col min="5" max="5" width="28.15234375" customWidth="1"/>
    <col min="6" max="6" width="25.4609375" customWidth="1"/>
    <col min="7" max="7" width="25.3828125" customWidth="1"/>
    <col min="9" max="9" width="19.4609375" customWidth="1"/>
  </cols>
  <sheetData>
    <row r="1" spans="1:7" x14ac:dyDescent="0.4">
      <c r="A1" s="37" t="s">
        <v>76</v>
      </c>
      <c r="B1" s="37"/>
      <c r="C1" s="37"/>
      <c r="D1" s="37"/>
      <c r="E1" s="37"/>
      <c r="F1" s="37"/>
      <c r="G1" s="37"/>
    </row>
    <row r="2" spans="1:7" ht="18.45" x14ac:dyDescent="0.4">
      <c r="A2" s="34" t="s">
        <v>0</v>
      </c>
      <c r="B2" s="35"/>
      <c r="C2" s="35"/>
      <c r="D2" s="35"/>
      <c r="E2" s="35"/>
      <c r="F2" s="35"/>
      <c r="G2" s="35"/>
    </row>
    <row r="3" spans="1:7" ht="18.45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1.05" customHeight="1" x14ac:dyDescent="0.4">
      <c r="A4" s="9" t="s">
        <v>21</v>
      </c>
      <c r="B4" s="9" t="s">
        <v>22</v>
      </c>
      <c r="C4" s="9" t="s">
        <v>23</v>
      </c>
      <c r="D4" s="6">
        <v>45082</v>
      </c>
      <c r="E4" s="9" t="s">
        <v>24</v>
      </c>
      <c r="F4" s="9" t="s">
        <v>14</v>
      </c>
      <c r="G4" s="15">
        <v>92.84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F2 F4:F1048576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="80" zoomScaleNormal="80" workbookViewId="0">
      <selection activeCell="A2" sqref="A2:H2"/>
    </sheetView>
  </sheetViews>
  <sheetFormatPr baseColWidth="10" defaultColWidth="11.4609375" defaultRowHeight="14.6" x14ac:dyDescent="0.4"/>
  <cols>
    <col min="1" max="1" width="29" customWidth="1"/>
    <col min="2" max="2" width="33.4609375" customWidth="1"/>
    <col min="3" max="3" width="23.15234375" bestFit="1" customWidth="1"/>
    <col min="4" max="4" width="20.15234375" customWidth="1"/>
    <col min="5" max="5" width="41.07421875" customWidth="1"/>
    <col min="6" max="6" width="20.61328125" customWidth="1"/>
    <col min="7" max="7" width="20.07421875" customWidth="1"/>
    <col min="8" max="8" width="19.61328125" customWidth="1"/>
  </cols>
  <sheetData>
    <row r="1" spans="1:8" x14ac:dyDescent="0.4">
      <c r="A1" s="37" t="s">
        <v>76</v>
      </c>
      <c r="B1" s="37"/>
      <c r="C1" s="37"/>
      <c r="D1" s="37"/>
      <c r="E1" s="37"/>
      <c r="F1" s="37"/>
      <c r="G1" s="37"/>
      <c r="H1" s="37"/>
    </row>
    <row r="2" spans="1:8" ht="18.45" x14ac:dyDescent="0.4">
      <c r="A2" s="34" t="s">
        <v>8</v>
      </c>
      <c r="B2" s="35"/>
      <c r="C2" s="36"/>
      <c r="D2" s="36"/>
      <c r="E2" s="36"/>
      <c r="F2" s="36"/>
      <c r="G2" s="36"/>
      <c r="H2" s="36"/>
    </row>
    <row r="3" spans="1:8" ht="18.45" x14ac:dyDescent="0.4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55.3" customHeight="1" x14ac:dyDescent="0.4">
      <c r="A4" s="9" t="s">
        <v>21</v>
      </c>
      <c r="B4" s="9" t="s">
        <v>22</v>
      </c>
      <c r="C4" s="30" t="s">
        <v>70</v>
      </c>
      <c r="D4" s="31" t="s">
        <v>34</v>
      </c>
      <c r="E4" s="33" t="s">
        <v>71</v>
      </c>
      <c r="F4" s="38">
        <v>463.07</v>
      </c>
      <c r="G4" s="38">
        <v>182.41</v>
      </c>
      <c r="H4" s="38">
        <v>0</v>
      </c>
    </row>
    <row r="5" spans="1:8" s="17" customFormat="1" ht="55.3" customHeight="1" x14ac:dyDescent="0.4">
      <c r="A5" s="16"/>
      <c r="B5" s="16"/>
      <c r="C5" s="30" t="s">
        <v>74</v>
      </c>
      <c r="D5" s="31" t="s">
        <v>50</v>
      </c>
      <c r="E5" s="33" t="s">
        <v>75</v>
      </c>
      <c r="F5" s="38">
        <v>223.61</v>
      </c>
      <c r="G5" s="38">
        <v>158.11000000000001</v>
      </c>
      <c r="H5" s="38">
        <v>0</v>
      </c>
    </row>
    <row r="6" spans="1:8" s="17" customFormat="1" ht="55.3" customHeight="1" x14ac:dyDescent="0.4">
      <c r="A6" s="16"/>
      <c r="B6" s="16"/>
      <c r="C6" s="30" t="s">
        <v>72</v>
      </c>
      <c r="D6" s="31" t="s">
        <v>34</v>
      </c>
      <c r="E6" s="33" t="s">
        <v>73</v>
      </c>
      <c r="F6" s="38">
        <v>613.66</v>
      </c>
      <c r="G6" s="38">
        <v>129</v>
      </c>
      <c r="H6" s="38">
        <v>0</v>
      </c>
    </row>
    <row r="7" spans="1:8" s="17" customFormat="1" ht="55.3" customHeight="1" x14ac:dyDescent="0.4">
      <c r="A7" s="16"/>
      <c r="B7" s="16"/>
      <c r="C7" s="26" t="s">
        <v>65</v>
      </c>
      <c r="D7" s="27" t="s">
        <v>30</v>
      </c>
      <c r="E7" s="29" t="s">
        <v>66</v>
      </c>
      <c r="F7" s="28">
        <v>752.79</v>
      </c>
      <c r="G7" s="28">
        <v>312.18</v>
      </c>
      <c r="H7" s="28">
        <v>47.3</v>
      </c>
    </row>
    <row r="8" spans="1:8" s="17" customFormat="1" ht="47.05" customHeight="1" x14ac:dyDescent="0.4">
      <c r="A8" s="16"/>
      <c r="B8" s="16"/>
      <c r="C8" s="30" t="s">
        <v>67</v>
      </c>
      <c r="D8" s="31" t="s">
        <v>68</v>
      </c>
      <c r="E8" s="33" t="s">
        <v>69</v>
      </c>
      <c r="F8" s="32">
        <v>4023.02</v>
      </c>
      <c r="G8" s="32">
        <v>922.1</v>
      </c>
      <c r="H8" s="32">
        <v>284.82</v>
      </c>
    </row>
    <row r="9" spans="1:8" s="17" customFormat="1" ht="47.05" customHeight="1" x14ac:dyDescent="0.4">
      <c r="A9" s="16"/>
      <c r="B9" s="16"/>
      <c r="C9" s="22">
        <v>45805</v>
      </c>
      <c r="D9" s="23" t="s">
        <v>63</v>
      </c>
      <c r="E9" s="25" t="s">
        <v>64</v>
      </c>
      <c r="F9" s="24">
        <v>85.58</v>
      </c>
      <c r="G9" s="24"/>
      <c r="H9" s="24"/>
    </row>
    <row r="10" spans="1:8" s="17" customFormat="1" ht="58.3" x14ac:dyDescent="0.4">
      <c r="A10" s="16"/>
      <c r="B10" s="16"/>
      <c r="C10" s="22" t="s">
        <v>60</v>
      </c>
      <c r="D10" s="23" t="s">
        <v>61</v>
      </c>
      <c r="E10" s="25" t="s">
        <v>62</v>
      </c>
      <c r="F10" s="24">
        <v>6903.11</v>
      </c>
      <c r="G10" s="24">
        <v>784.35</v>
      </c>
      <c r="H10" s="24">
        <v>686.55</v>
      </c>
    </row>
    <row r="11" spans="1:8" s="17" customFormat="1" ht="54" customHeight="1" x14ac:dyDescent="0.4">
      <c r="A11" s="16"/>
      <c r="B11" s="16"/>
      <c r="C11" s="18" t="s">
        <v>58</v>
      </c>
      <c r="D11" s="19" t="s">
        <v>53</v>
      </c>
      <c r="E11" s="21" t="s">
        <v>59</v>
      </c>
      <c r="F11" s="20">
        <v>4873.59</v>
      </c>
      <c r="G11" s="20">
        <v>1231.5899999999999</v>
      </c>
      <c r="H11" s="20">
        <v>333.16</v>
      </c>
    </row>
    <row r="12" spans="1:8" ht="47.05" customHeight="1" x14ac:dyDescent="0.4">
      <c r="A12" s="16"/>
      <c r="B12" s="16"/>
      <c r="C12" s="10" t="s">
        <v>55</v>
      </c>
      <c r="D12" s="11" t="s">
        <v>56</v>
      </c>
      <c r="E12" s="13" t="s">
        <v>57</v>
      </c>
      <c r="F12" s="5">
        <v>784.39</v>
      </c>
      <c r="G12" s="5">
        <v>308.43</v>
      </c>
      <c r="H12" s="5"/>
    </row>
    <row r="13" spans="1:8" ht="58.3" x14ac:dyDescent="0.4">
      <c r="C13" s="6" t="s">
        <v>52</v>
      </c>
      <c r="D13" s="11" t="s">
        <v>53</v>
      </c>
      <c r="E13" s="13" t="s">
        <v>54</v>
      </c>
      <c r="F13" s="5">
        <v>7789.82</v>
      </c>
      <c r="G13" s="5">
        <v>1120.0999999999999</v>
      </c>
      <c r="H13" s="5">
        <v>118.52</v>
      </c>
    </row>
    <row r="14" spans="1:8" ht="43.75" x14ac:dyDescent="0.4">
      <c r="C14" s="6" t="s">
        <v>49</v>
      </c>
      <c r="D14" s="11" t="s">
        <v>50</v>
      </c>
      <c r="E14" s="13" t="s">
        <v>51</v>
      </c>
      <c r="F14" s="5">
        <f>105+85</f>
        <v>190</v>
      </c>
      <c r="G14" s="5">
        <v>193</v>
      </c>
      <c r="H14" s="5"/>
    </row>
    <row r="15" spans="1:8" ht="29.15" x14ac:dyDescent="0.4">
      <c r="C15" s="6" t="s">
        <v>47</v>
      </c>
      <c r="D15" s="11" t="s">
        <v>30</v>
      </c>
      <c r="E15" s="13" t="s">
        <v>48</v>
      </c>
      <c r="F15" s="5">
        <f>973.6+33</f>
        <v>1006.6</v>
      </c>
      <c r="G15" s="5">
        <f>281.36</f>
        <v>281.36</v>
      </c>
      <c r="H15" s="5"/>
    </row>
    <row r="16" spans="1:8" ht="58.3" x14ac:dyDescent="0.4">
      <c r="C16" s="6" t="s">
        <v>44</v>
      </c>
      <c r="D16" s="11" t="s">
        <v>45</v>
      </c>
      <c r="E16" s="13" t="s">
        <v>46</v>
      </c>
      <c r="F16" s="5">
        <v>242.69</v>
      </c>
      <c r="G16" s="5">
        <v>171</v>
      </c>
      <c r="H16" s="5">
        <v>42</v>
      </c>
    </row>
    <row r="17" spans="1:8" ht="29.15" x14ac:dyDescent="0.4">
      <c r="C17" s="10">
        <v>45448</v>
      </c>
      <c r="D17" s="11" t="s">
        <v>42</v>
      </c>
      <c r="E17" s="13" t="s">
        <v>43</v>
      </c>
      <c r="F17" s="12">
        <v>79.989999999999995</v>
      </c>
      <c r="G17" s="12">
        <v>204.55</v>
      </c>
      <c r="H17" s="12">
        <v>34.65</v>
      </c>
    </row>
    <row r="18" spans="1:8" ht="29.15" x14ac:dyDescent="0.4">
      <c r="C18" s="10">
        <v>45421</v>
      </c>
      <c r="D18" s="11" t="s">
        <v>40</v>
      </c>
      <c r="E18" s="13" t="s">
        <v>41</v>
      </c>
      <c r="F18" s="12">
        <v>224.2</v>
      </c>
      <c r="G18" s="12"/>
      <c r="H18" s="12"/>
    </row>
    <row r="19" spans="1:8" ht="102" x14ac:dyDescent="0.4">
      <c r="C19" s="10">
        <v>45369</v>
      </c>
      <c r="D19" s="11" t="s">
        <v>38</v>
      </c>
      <c r="E19" s="13" t="s">
        <v>39</v>
      </c>
      <c r="F19" s="5">
        <f>143.95+71.95+20.25+10</f>
        <v>246.14999999999998</v>
      </c>
      <c r="G19" s="5"/>
      <c r="H19" s="5"/>
    </row>
    <row r="20" spans="1:8" ht="43.75" x14ac:dyDescent="0.4">
      <c r="C20" s="10">
        <v>45345</v>
      </c>
      <c r="D20" s="11" t="s">
        <v>36</v>
      </c>
      <c r="E20" s="13" t="s">
        <v>37</v>
      </c>
      <c r="F20" s="5">
        <f>118.84+146.19+9.25</f>
        <v>274.27999999999997</v>
      </c>
      <c r="G20" s="5"/>
      <c r="H20" s="5"/>
    </row>
    <row r="21" spans="1:8" ht="29.15" x14ac:dyDescent="0.4">
      <c r="C21" s="10">
        <v>45315</v>
      </c>
      <c r="D21" s="11" t="s">
        <v>34</v>
      </c>
      <c r="E21" s="13" t="s">
        <v>35</v>
      </c>
      <c r="F21" s="5">
        <f>32.15+388.78</f>
        <v>420.92999999999995</v>
      </c>
      <c r="G21" s="5"/>
      <c r="H21" s="5"/>
    </row>
    <row r="22" spans="1:8" ht="29.15" x14ac:dyDescent="0.4">
      <c r="C22" s="10">
        <v>45308</v>
      </c>
      <c r="D22" s="11" t="s">
        <v>32</v>
      </c>
      <c r="E22" s="13" t="s">
        <v>33</v>
      </c>
      <c r="F22" s="5">
        <f>854.04+28</f>
        <v>882.04</v>
      </c>
      <c r="G22" s="5"/>
      <c r="H22" s="5"/>
    </row>
    <row r="23" spans="1:8" ht="29.15" x14ac:dyDescent="0.4">
      <c r="C23" s="10">
        <v>45253</v>
      </c>
      <c r="D23" s="11" t="s">
        <v>30</v>
      </c>
      <c r="E23" s="13" t="s">
        <v>31</v>
      </c>
      <c r="F23" s="5">
        <f>30</f>
        <v>30</v>
      </c>
      <c r="G23" s="5">
        <v>265</v>
      </c>
      <c r="H23" s="5">
        <f>49.95+622</f>
        <v>671.95</v>
      </c>
    </row>
    <row r="24" spans="1:8" ht="43.75" x14ac:dyDescent="0.4">
      <c r="C24" s="10">
        <v>45232</v>
      </c>
      <c r="D24" s="11" t="s">
        <v>28</v>
      </c>
      <c r="E24" s="4" t="s">
        <v>29</v>
      </c>
      <c r="F24" s="12"/>
      <c r="G24" s="12"/>
      <c r="H24" s="5">
        <v>86.5</v>
      </c>
    </row>
    <row r="25" spans="1:8" ht="29.5" customHeight="1" x14ac:dyDescent="0.4">
      <c r="A25" s="17"/>
      <c r="B25" s="17"/>
      <c r="C25" s="6" t="s">
        <v>25</v>
      </c>
      <c r="D25" s="11" t="s">
        <v>26</v>
      </c>
      <c r="E25" s="9" t="s">
        <v>27</v>
      </c>
      <c r="F25" s="7">
        <v>6857.55</v>
      </c>
      <c r="G25" s="8">
        <v>591.66999999999996</v>
      </c>
      <c r="H25" s="8">
        <v>35.31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topLeftCell="A2" workbookViewId="0">
      <selection activeCell="A7" sqref="A7:F19"/>
    </sheetView>
  </sheetViews>
  <sheetFormatPr baseColWidth="10" defaultRowHeight="14.6" x14ac:dyDescent="0.4"/>
  <cols>
    <col min="1" max="1" width="33.4609375" customWidth="1"/>
    <col min="2" max="2" width="18.4609375" bestFit="1" customWidth="1"/>
    <col min="3" max="3" width="58.4609375" customWidth="1"/>
    <col min="4" max="4" width="17.84375" bestFit="1" customWidth="1"/>
    <col min="5" max="5" width="18.15234375" bestFit="1" customWidth="1"/>
    <col min="6" max="6" width="19.4609375" bestFit="1" customWidth="1"/>
  </cols>
  <sheetData>
    <row r="1" spans="1:6" ht="18.45" x14ac:dyDescent="0.4">
      <c r="A1" s="14" t="s">
        <v>4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</row>
    <row r="7" spans="1:6" ht="43.75" x14ac:dyDescent="0.4">
      <c r="A7" s="6" t="s">
        <v>52</v>
      </c>
      <c r="B7" s="11" t="s">
        <v>53</v>
      </c>
      <c r="C7" s="13" t="s">
        <v>54</v>
      </c>
      <c r="D7" s="5">
        <v>7789.82</v>
      </c>
      <c r="E7" s="5">
        <v>1120.0999999999999</v>
      </c>
      <c r="F7" s="5">
        <v>118.52</v>
      </c>
    </row>
    <row r="8" spans="1:6" ht="29.15" x14ac:dyDescent="0.4">
      <c r="A8" s="6" t="s">
        <v>49</v>
      </c>
      <c r="B8" s="11" t="s">
        <v>50</v>
      </c>
      <c r="C8" s="13" t="s">
        <v>51</v>
      </c>
      <c r="D8" s="5">
        <f>105+85</f>
        <v>190</v>
      </c>
      <c r="E8" s="5">
        <v>193</v>
      </c>
      <c r="F8" s="5"/>
    </row>
    <row r="9" spans="1:6" ht="29.15" x14ac:dyDescent="0.4">
      <c r="A9" s="6" t="s">
        <v>47</v>
      </c>
      <c r="B9" s="11" t="s">
        <v>30</v>
      </c>
      <c r="C9" s="13" t="s">
        <v>48</v>
      </c>
      <c r="D9" s="5">
        <f>973.6+33</f>
        <v>1006.6</v>
      </c>
      <c r="E9" s="5">
        <f>281.36</f>
        <v>281.36</v>
      </c>
      <c r="F9" s="5"/>
    </row>
    <row r="10" spans="1:6" ht="43.75" x14ac:dyDescent="0.4">
      <c r="A10" s="6" t="s">
        <v>44</v>
      </c>
      <c r="B10" s="11" t="s">
        <v>45</v>
      </c>
      <c r="C10" s="13" t="s">
        <v>46</v>
      </c>
      <c r="D10" s="5">
        <v>242.69</v>
      </c>
      <c r="E10" s="5">
        <v>171</v>
      </c>
      <c r="F10" s="5">
        <v>42</v>
      </c>
    </row>
    <row r="11" spans="1:6" ht="29.15" x14ac:dyDescent="0.4">
      <c r="A11" s="10">
        <v>45448</v>
      </c>
      <c r="B11" s="11" t="s">
        <v>42</v>
      </c>
      <c r="C11" s="13" t="s">
        <v>43</v>
      </c>
      <c r="D11" s="12">
        <v>79.989999999999995</v>
      </c>
      <c r="E11" s="12">
        <v>204.55</v>
      </c>
      <c r="F11" s="12">
        <v>34.65</v>
      </c>
    </row>
    <row r="12" spans="1:6" x14ac:dyDescent="0.4">
      <c r="A12" s="10">
        <v>45421</v>
      </c>
      <c r="B12" s="11" t="s">
        <v>40</v>
      </c>
      <c r="C12" s="13" t="s">
        <v>41</v>
      </c>
      <c r="D12" s="12">
        <v>224.2</v>
      </c>
      <c r="E12" s="12"/>
      <c r="F12" s="12"/>
    </row>
    <row r="13" spans="1:6" ht="72.900000000000006" x14ac:dyDescent="0.4">
      <c r="A13" s="10">
        <v>45369</v>
      </c>
      <c r="B13" s="11" t="s">
        <v>38</v>
      </c>
      <c r="C13" s="13" t="s">
        <v>39</v>
      </c>
      <c r="D13" s="5">
        <f>143.95+71.95+20.25+10</f>
        <v>246.14999999999998</v>
      </c>
      <c r="E13" s="5"/>
      <c r="F13" s="5"/>
    </row>
    <row r="14" spans="1:6" ht="29.15" x14ac:dyDescent="0.4">
      <c r="A14" s="10">
        <v>45345</v>
      </c>
      <c r="B14" s="11" t="s">
        <v>36</v>
      </c>
      <c r="C14" s="13" t="s">
        <v>37</v>
      </c>
      <c r="D14" s="5">
        <f>118.84+146.19+9.25</f>
        <v>274.27999999999997</v>
      </c>
      <c r="E14" s="5"/>
      <c r="F14" s="5"/>
    </row>
    <row r="15" spans="1:6" ht="29.15" x14ac:dyDescent="0.4">
      <c r="A15" s="10">
        <v>45315</v>
      </c>
      <c r="B15" s="11" t="s">
        <v>34</v>
      </c>
      <c r="C15" s="13" t="s">
        <v>35</v>
      </c>
      <c r="D15" s="5">
        <f>32.15+388.78</f>
        <v>420.92999999999995</v>
      </c>
      <c r="E15" s="5"/>
      <c r="F15" s="5"/>
    </row>
    <row r="16" spans="1:6" x14ac:dyDescent="0.4">
      <c r="A16" s="10">
        <v>45308</v>
      </c>
      <c r="B16" s="11" t="s">
        <v>32</v>
      </c>
      <c r="C16" s="13" t="s">
        <v>33</v>
      </c>
      <c r="D16" s="5">
        <f>854.04+28</f>
        <v>882.04</v>
      </c>
      <c r="E16" s="5"/>
      <c r="F16" s="5"/>
    </row>
    <row r="17" spans="1:6" x14ac:dyDescent="0.4">
      <c r="A17" s="10">
        <v>45253</v>
      </c>
      <c r="B17" s="11" t="s">
        <v>30</v>
      </c>
      <c r="C17" s="13" t="s">
        <v>31</v>
      </c>
      <c r="D17" s="5">
        <f>30</f>
        <v>30</v>
      </c>
      <c r="E17" s="5">
        <v>265</v>
      </c>
      <c r="F17" s="5">
        <f>49.95+622</f>
        <v>671.95</v>
      </c>
    </row>
    <row r="18" spans="1:6" ht="29.15" x14ac:dyDescent="0.4">
      <c r="A18" s="10">
        <v>45232</v>
      </c>
      <c r="B18" s="11" t="s">
        <v>28</v>
      </c>
      <c r="C18" s="4" t="s">
        <v>29</v>
      </c>
      <c r="D18" s="12"/>
      <c r="E18" s="12"/>
      <c r="F18" s="5">
        <v>86.5</v>
      </c>
    </row>
    <row r="19" spans="1:6" x14ac:dyDescent="0.4">
      <c r="A19" s="6" t="s">
        <v>25</v>
      </c>
      <c r="B19" s="11" t="s">
        <v>26</v>
      </c>
      <c r="C19" s="9" t="s">
        <v>27</v>
      </c>
      <c r="D19" s="7">
        <v>6857.55</v>
      </c>
      <c r="E19" s="8">
        <v>591.66999999999996</v>
      </c>
      <c r="F19" s="8">
        <v>35.31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B6" sqref="B6"/>
    </sheetView>
  </sheetViews>
  <sheetFormatPr baseColWidth="10" defaultColWidth="11.4609375" defaultRowHeight="14.6" x14ac:dyDescent="0.4"/>
  <cols>
    <col min="1" max="1" width="33.4609375" customWidth="1"/>
  </cols>
  <sheetData>
    <row r="1" spans="1:1" x14ac:dyDescent="0.4">
      <c r="A1" s="3" t="s">
        <v>14</v>
      </c>
    </row>
    <row r="2" spans="1:1" x14ac:dyDescent="0.4">
      <c r="A2" s="3" t="s">
        <v>15</v>
      </c>
    </row>
    <row r="3" spans="1:1" x14ac:dyDescent="0.4">
      <c r="A3" s="3" t="s">
        <v>16</v>
      </c>
    </row>
    <row r="4" spans="1:1" ht="42.45" x14ac:dyDescent="0.4">
      <c r="A4" s="3" t="s">
        <v>17</v>
      </c>
    </row>
    <row r="5" spans="1:1" x14ac:dyDescent="0.4">
      <c r="A5" s="2" t="s">
        <v>18</v>
      </c>
    </row>
    <row r="6" spans="1:1" ht="28.3" x14ac:dyDescent="0.4">
      <c r="A6" s="3" t="s">
        <v>19</v>
      </c>
    </row>
    <row r="7" spans="1:1" ht="28.3" x14ac:dyDescent="0.4">
      <c r="A7" s="3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protocolarios y representación</vt:lpstr>
      <vt:lpstr>Gastos de viaje</vt:lpstr>
      <vt:lpstr>Hoja1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Área de Información Ambiental</cp:lastModifiedBy>
  <cp:revision/>
  <dcterms:created xsi:type="dcterms:W3CDTF">2019-11-12T09:46:49Z</dcterms:created>
  <dcterms:modified xsi:type="dcterms:W3CDTF">2026-01-16T07:22:01Z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