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ODERNIZACIÓN\ESTADÍSTICAS\2021\PORTAL DE TRANSPARENCIA\"/>
    </mc:Choice>
  </mc:AlternateContent>
  <bookViews>
    <workbookView xWindow="0" yWindow="0" windowWidth="17280" windowHeight="7245" activeTab="1"/>
  </bookViews>
  <sheets>
    <sheet name="OEP" sheetId="2" r:id="rId1"/>
    <sheet name="PROCESOS" sheetId="1" r:id="rId2"/>
  </sheets>
  <definedNames>
    <definedName name="_xlnm.Print_Area" localSheetId="1">PROCESOS!$A$1:$H$92</definedName>
  </definedNames>
  <calcPr calcId="162913"/>
</workbook>
</file>

<file path=xl/calcChain.xml><?xml version="1.0" encoding="utf-8"?>
<calcChain xmlns="http://schemas.openxmlformats.org/spreadsheetml/2006/main">
  <c r="D74" i="1" l="1"/>
  <c r="C47" i="1" l="1"/>
  <c r="B47" i="1"/>
  <c r="A47" i="1"/>
  <c r="B26" i="1"/>
  <c r="A26" i="1"/>
  <c r="D26" i="1" l="1"/>
  <c r="B7" i="2" l="1"/>
  <c r="A7" i="2" s="1"/>
  <c r="D32" i="2" l="1"/>
  <c r="E31" i="2" l="1"/>
  <c r="E32" i="2"/>
  <c r="D30" i="2" l="1"/>
  <c r="D35" i="2" s="1"/>
  <c r="C30" i="2"/>
  <c r="B30" i="2"/>
  <c r="E30" i="2" l="1"/>
  <c r="B29" i="2" l="1"/>
  <c r="E29" i="2" l="1"/>
  <c r="B28" i="2" l="1"/>
  <c r="E28" i="2" l="1"/>
  <c r="E27" i="2"/>
  <c r="E26" i="2"/>
  <c r="E25" i="2"/>
  <c r="E24" i="2"/>
  <c r="E23" i="2"/>
  <c r="C22" i="2"/>
  <c r="B22" i="2" s="1"/>
  <c r="E22" i="2" s="1"/>
  <c r="E21" i="2"/>
  <c r="C20" i="2"/>
  <c r="C35" i="2" s="1"/>
  <c r="B20" i="2" l="1"/>
  <c r="B35" i="2" s="1"/>
  <c r="E20" i="2"/>
  <c r="E35" i="2" s="1"/>
</calcChain>
</file>

<file path=xl/sharedStrings.xml><?xml version="1.0" encoding="utf-8"?>
<sst xmlns="http://schemas.openxmlformats.org/spreadsheetml/2006/main" count="35" uniqueCount="33">
  <si>
    <t>TOTAL</t>
  </si>
  <si>
    <t>Nº ASPIRANTES APROBADOS CUPO DISCAPACIDAD</t>
  </si>
  <si>
    <t>1. OFERTA DE EMPLEO PÚBLICO</t>
  </si>
  <si>
    <t>MUJERES</t>
  </si>
  <si>
    <t>HOMBRES</t>
  </si>
  <si>
    <t>Nº GLOBAL ASPIRANTES APROBADOS</t>
  </si>
  <si>
    <t>2.1. PROCESOS CONVOCADOS POR COLECTIVOS Y POR SISTEMAS DE ACCESO</t>
  </si>
  <si>
    <t>Nº PROCESOS PERSONAL FUNCIONARIO</t>
  </si>
  <si>
    <t>Nº PROCESOS PERSONAL LABORAL</t>
  </si>
  <si>
    <t>Nº TOTAL PLAZAS CONVOCADAS</t>
  </si>
  <si>
    <t>Nº PLAZAS DE ACCESO LIBRE</t>
  </si>
  <si>
    <t>Nº PLAZAS DE ADMINISTRACION Y SERVICIOS</t>
  </si>
  <si>
    <t>Nº PLAZAS DE PERSONAL DOCENTE</t>
  </si>
  <si>
    <t>Nº PLAZAS DE PERSONAL INSTITUCIONES SANITARIAS</t>
  </si>
  <si>
    <t>Nº TOTAL PLAZAS</t>
  </si>
  <si>
    <t>Nº PLAZAS DE ADMINISTRACIÓN Y SERVICIOS</t>
  </si>
  <si>
    <t>Nº TOTAL DE PLAZAS</t>
  </si>
  <si>
    <t>OFERTA DE EMPLEO PÚBLICO</t>
  </si>
  <si>
    <t>Nº PLAZAS DE PROMOCIÓN INTERNA</t>
  </si>
  <si>
    <t>ESTABILIZACIÓN</t>
  </si>
  <si>
    <t>2.2. PLAZAS CONVOCADAS POR TIPO DE PROCESO SELECTIVO</t>
  </si>
  <si>
    <t>Nº DE EXÁMENES REALIZADOS</t>
  </si>
  <si>
    <t>Nº GLOBAL ASPIRANTES CONVOCADOS</t>
  </si>
  <si>
    <t>PRESENTADOS</t>
  </si>
  <si>
    <t>NO PRESENTADOS</t>
  </si>
  <si>
    <t>2.5. EXÁMENES CELEBRADOS</t>
  </si>
  <si>
    <t>2.3. CONVOCATORIAS FINALIZADAS</t>
  </si>
  <si>
    <t>Nº CONVOCATORIAS FINALIZADAS</t>
  </si>
  <si>
    <t>2.4. COMPOSICIÓN DE LOS TRIBUNALES DE SELECCIÓN NOMBRADOS POR  GÉNERO</t>
  </si>
  <si>
    <t>2. CONVOCATORIA Y DESARROLLO DE PROCESOS SELECTIVOS EN 2021</t>
  </si>
  <si>
    <t>1.1. PLAZAS DE LA OFERTA DE EMPLEO PÚBLICO 2021</t>
  </si>
  <si>
    <t>1.2. EVOLUCIÓN OFERTA DE EMPLEO PÚBLICO</t>
  </si>
  <si>
    <t xml:space="preserve"> (Datos correspondientes al período comprendido entre el 01/01/2009 y el 31/12/2021)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</si>
</sst>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6666CC"/>
        </stop>
        <stop position="1">
          <color rgb="FF6699CC"/>
        </stop>
      </gradient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0" fontId="6" fillId="0" borderId="0" xfId="0" applyFont="1"/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right" inden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horizontal="right" indent="1"/>
    </xf>
    <xf numFmtId="0" fontId="8" fillId="0" borderId="0" xfId="0" applyFont="1" applyBorder="1"/>
    <xf numFmtId="0" fontId="10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0" fillId="0" borderId="0" xfId="0" applyFont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2" borderId="1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9" fontId="0" fillId="0" borderId="1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2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17" fillId="0" borderId="0" xfId="0" applyFont="1"/>
    <xf numFmtId="0" fontId="19" fillId="0" borderId="2" xfId="0" applyFont="1" applyBorder="1"/>
    <xf numFmtId="0" fontId="18" fillId="0" borderId="0" xfId="0" applyFont="1"/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ES" sz="1100">
                <a:latin typeface="+mn-lt"/>
              </a:rPr>
              <a:t>EVOLUCIÓN DE LA OFERTA DE EMPLEO PÚBLICO </a:t>
            </a:r>
          </a:p>
        </c:rich>
      </c:tx>
      <c:layout>
        <c:manualLayout>
          <c:xMode val="edge"/>
          <c:yMode val="edge"/>
          <c:x val="0.1049904532373705"/>
          <c:y val="3.832738351435974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26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273388560684368E-2"/>
          <c:y val="0.22580726668817128"/>
          <c:w val="0.83813023245193818"/>
          <c:h val="0.66398089133307492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cat>
            <c:numRef>
              <c:f>OEP!$A$20:$A$34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OEP!$E$20:$E$34</c:f>
              <c:numCache>
                <c:formatCode>#,##0</c:formatCode>
                <c:ptCount val="15"/>
                <c:pt idx="0">
                  <c:v>4895</c:v>
                </c:pt>
                <c:pt idx="1">
                  <c:v>3604</c:v>
                </c:pt>
                <c:pt idx="2">
                  <c:v>7362</c:v>
                </c:pt>
                <c:pt idx="3">
                  <c:v>10934</c:v>
                </c:pt>
                <c:pt idx="4">
                  <c:v>645</c:v>
                </c:pt>
                <c:pt idx="5">
                  <c:v>190</c:v>
                </c:pt>
                <c:pt idx="6">
                  <c:v>449</c:v>
                </c:pt>
                <c:pt idx="7">
                  <c:v>624</c:v>
                </c:pt>
                <c:pt idx="8">
                  <c:v>2163</c:v>
                </c:pt>
                <c:pt idx="9">
                  <c:v>3907</c:v>
                </c:pt>
                <c:pt idx="10">
                  <c:v>25072</c:v>
                </c:pt>
                <c:pt idx="11">
                  <c:v>16047</c:v>
                </c:pt>
                <c:pt idx="12">
                  <c:v>10114</c:v>
                </c:pt>
                <c:pt idx="13">
                  <c:v>6159</c:v>
                </c:pt>
                <c:pt idx="14">
                  <c:v>10089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5-4B51-BA3D-7FA21733C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gapDepth val="90"/>
        <c:shape val="box"/>
        <c:axId val="758695112"/>
        <c:axId val="758695896"/>
        <c:axId val="760544896"/>
      </c:bar3DChart>
      <c:catAx>
        <c:axId val="758695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8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58695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112"/>
        <c:crosses val="autoZero"/>
        <c:crossBetween val="between"/>
      </c:valAx>
      <c:serAx>
        <c:axId val="7605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695896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ES">
                <a:latin typeface="+mn-lt"/>
              </a:rPr>
              <a:t>EVOLUCIÓN DE LA</a:t>
            </a:r>
            <a:r>
              <a:rPr lang="es-ES" baseline="0">
                <a:latin typeface="+mn-lt"/>
              </a:rPr>
              <a:t> </a:t>
            </a:r>
            <a:r>
              <a:rPr lang="es-ES">
                <a:latin typeface="+mn-lt"/>
              </a:rPr>
              <a:t>O.E.P. POR</a:t>
            </a:r>
            <a:r>
              <a:rPr lang="es-ES" baseline="0">
                <a:latin typeface="+mn-lt"/>
              </a:rPr>
              <a:t> COLECTIVOS</a:t>
            </a:r>
            <a:r>
              <a:rPr lang="es-ES">
                <a:latin typeface="+mn-lt"/>
              </a:rPr>
              <a:t> </a:t>
            </a:r>
          </a:p>
        </c:rich>
      </c:tx>
      <c:layout>
        <c:manualLayout>
          <c:xMode val="edge"/>
          <c:yMode val="edge"/>
          <c:x val="0.14227044454088908"/>
          <c:y val="1.9531117932292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805931676098488E-2"/>
          <c:y val="0.12109398096843904"/>
          <c:w val="0.83009807116826173"/>
          <c:h val="0.57812610268803155"/>
        </c:manualLayout>
      </c:layout>
      <c:lineChart>
        <c:grouping val="stacked"/>
        <c:varyColors val="0"/>
        <c:ser>
          <c:idx val="1"/>
          <c:order val="0"/>
          <c:tx>
            <c:strRef>
              <c:f>OEP!$B$19</c:f>
              <c:strCache>
                <c:ptCount val="1"/>
                <c:pt idx="0">
                  <c:v>Nº PLAZAS DE ADMINISTRACIÓN Y SERVICIOS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OEP!$A$20:$A$34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OEP!$B$20:$B$34</c:f>
              <c:numCache>
                <c:formatCode>#,##0</c:formatCode>
                <c:ptCount val="15"/>
                <c:pt idx="0">
                  <c:v>1553</c:v>
                </c:pt>
                <c:pt idx="1">
                  <c:v>0</c:v>
                </c:pt>
                <c:pt idx="2">
                  <c:v>3142</c:v>
                </c:pt>
                <c:pt idx="3">
                  <c:v>837</c:v>
                </c:pt>
                <c:pt idx="4">
                  <c:v>156</c:v>
                </c:pt>
                <c:pt idx="5">
                  <c:v>0</c:v>
                </c:pt>
                <c:pt idx="6">
                  <c:v>69</c:v>
                </c:pt>
                <c:pt idx="7">
                  <c:v>262</c:v>
                </c:pt>
                <c:pt idx="8">
                  <c:v>702</c:v>
                </c:pt>
                <c:pt idx="9">
                  <c:v>1364</c:v>
                </c:pt>
                <c:pt idx="10">
                  <c:v>6293</c:v>
                </c:pt>
                <c:pt idx="11">
                  <c:v>6279</c:v>
                </c:pt>
                <c:pt idx="12">
                  <c:v>2237</c:v>
                </c:pt>
                <c:pt idx="13">
                  <c:v>2266</c:v>
                </c:pt>
                <c:pt idx="14">
                  <c:v>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B-412C-9C02-8284EBAE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40568"/>
        <c:axId val="757839392"/>
      </c:lineChart>
      <c:lineChart>
        <c:grouping val="standard"/>
        <c:varyColors val="0"/>
        <c:ser>
          <c:idx val="2"/>
          <c:order val="1"/>
          <c:tx>
            <c:strRef>
              <c:f>OEP!$C$19</c:f>
              <c:strCache>
                <c:ptCount val="1"/>
                <c:pt idx="0">
                  <c:v>Nº PLAZAS DE PERSONAL DOCENTE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OEP!$C$20:$C$34</c:f>
              <c:numCache>
                <c:formatCode>#,##0</c:formatCode>
                <c:ptCount val="15"/>
                <c:pt idx="0">
                  <c:v>1485</c:v>
                </c:pt>
                <c:pt idx="1">
                  <c:v>2550</c:v>
                </c:pt>
                <c:pt idx="2">
                  <c:v>2000</c:v>
                </c:pt>
                <c:pt idx="3">
                  <c:v>4955</c:v>
                </c:pt>
                <c:pt idx="4">
                  <c:v>489</c:v>
                </c:pt>
                <c:pt idx="5">
                  <c:v>190</c:v>
                </c:pt>
                <c:pt idx="6">
                  <c:v>380</c:v>
                </c:pt>
                <c:pt idx="7">
                  <c:v>212</c:v>
                </c:pt>
                <c:pt idx="8">
                  <c:v>660</c:v>
                </c:pt>
                <c:pt idx="9">
                  <c:v>1500</c:v>
                </c:pt>
                <c:pt idx="10">
                  <c:v>5457</c:v>
                </c:pt>
                <c:pt idx="11">
                  <c:v>2153</c:v>
                </c:pt>
                <c:pt idx="12">
                  <c:v>4738</c:v>
                </c:pt>
                <c:pt idx="13">
                  <c:v>1657</c:v>
                </c:pt>
                <c:pt idx="14">
                  <c:v>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B-412C-9C02-8284EBAE1BE7}"/>
            </c:ext>
          </c:extLst>
        </c:ser>
        <c:ser>
          <c:idx val="3"/>
          <c:order val="2"/>
          <c:tx>
            <c:strRef>
              <c:f>OEP!$D$19</c:f>
              <c:strCache>
                <c:ptCount val="1"/>
                <c:pt idx="0">
                  <c:v>Nº PLAZAS DE PERSONAL INSTITUCIONES SANITARIAS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OEP!$D$20:$D$34</c:f>
              <c:numCache>
                <c:formatCode>#,##0</c:formatCode>
                <c:ptCount val="15"/>
                <c:pt idx="0">
                  <c:v>1857</c:v>
                </c:pt>
                <c:pt idx="1">
                  <c:v>1054</c:v>
                </c:pt>
                <c:pt idx="2">
                  <c:v>2220</c:v>
                </c:pt>
                <c:pt idx="3">
                  <c:v>5142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150</c:v>
                </c:pt>
                <c:pt idx="8">
                  <c:v>801</c:v>
                </c:pt>
                <c:pt idx="9">
                  <c:v>1043</c:v>
                </c:pt>
                <c:pt idx="10">
                  <c:v>13322</c:v>
                </c:pt>
                <c:pt idx="11">
                  <c:v>7615</c:v>
                </c:pt>
                <c:pt idx="12">
                  <c:v>3139</c:v>
                </c:pt>
                <c:pt idx="13">
                  <c:v>2236</c:v>
                </c:pt>
                <c:pt idx="14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DB-412C-9C02-8284EBAE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40960"/>
        <c:axId val="757841744"/>
      </c:lineChart>
      <c:catAx>
        <c:axId val="757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62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783939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75783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7840568"/>
        <c:crosses val="autoZero"/>
        <c:crossBetween val="midCat"/>
        <c:majorUnit val="1000"/>
        <c:minorUnit val="13.712999999999999"/>
      </c:valAx>
      <c:catAx>
        <c:axId val="75784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41744"/>
        <c:crosses val="autoZero"/>
        <c:auto val="1"/>
        <c:lblAlgn val="ctr"/>
        <c:lblOffset val="100"/>
        <c:noMultiLvlLbl val="0"/>
      </c:catAx>
      <c:valAx>
        <c:axId val="75784174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757840960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078049742738309E-2"/>
          <c:y val="0.7841260841036175"/>
          <c:w val="0.8770498384943517"/>
          <c:h val="0.2152976737800650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OFERTA DE EMPLEO PÚBLICO 2021</a:t>
            </a:r>
          </a:p>
        </c:rich>
      </c:tx>
      <c:layout>
        <c:manualLayout>
          <c:xMode val="edge"/>
          <c:yMode val="edge"/>
          <c:x val="0.18454694368023275"/>
          <c:y val="5.434792982892948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8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271177879624551E-2"/>
          <c:y val="0.24597312564190346"/>
          <c:w val="0.95305164319248825"/>
          <c:h val="0.40303544374026418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150-4B0B-9C36-C6D395D50DAA}"/>
              </c:ext>
            </c:extLst>
          </c:dPt>
          <c:dPt>
            <c:idx val="1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50-4B0B-9C36-C6D395D50DAA}"/>
              </c:ext>
            </c:extLst>
          </c:dPt>
          <c:dPt>
            <c:idx val="2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50-4B0B-9C36-C6D395D50D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OEP!$A$6:$C$6</c:f>
              <c:strCache>
                <c:ptCount val="3"/>
                <c:pt idx="0">
                  <c:v>Nº PLAZAS DE ADMINISTRACION Y SERVICIOS</c:v>
                </c:pt>
                <c:pt idx="1">
                  <c:v>Nº PLAZAS DE PERSONAL DOCENTE</c:v>
                </c:pt>
                <c:pt idx="2">
                  <c:v>Nº PLAZAS DE PERSONAL INSTITUCIONES SANITARIAS</c:v>
                </c:pt>
              </c:strCache>
            </c:strRef>
          </c:cat>
          <c:val>
            <c:numRef>
              <c:f>OEP!$A$7:$C$7</c:f>
              <c:numCache>
                <c:formatCode>#,##0</c:formatCode>
                <c:ptCount val="3"/>
                <c:pt idx="0">
                  <c:v>4376</c:v>
                </c:pt>
                <c:pt idx="1">
                  <c:v>3459</c:v>
                </c:pt>
                <c:pt idx="2">
                  <c:v>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0-4B0B-9C36-C6D395D50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5015634771732333E-2"/>
          <c:y val="0.70807480259289557"/>
          <c:w val="0.9530961772367571"/>
          <c:h val="0.2515528903948445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PROCESOS CONVOCADOS</a:t>
            </a:r>
          </a:p>
          <a:p>
            <a:pPr>
              <a:defRPr sz="1100" spc="0">
                <a:solidFill>
                  <a:sysClr val="windowText" lastClr="000000"/>
                </a:solidFill>
              </a:defRPr>
            </a:pPr>
            <a:r>
              <a:rPr lang="es-ES" sz="1100" b="1" baseline="0">
                <a:solidFill>
                  <a:sysClr val="windowText" lastClr="000000"/>
                </a:solidFill>
              </a:rPr>
              <a:t>(POR COLECTIVOS)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3B-4C62-8DBB-B6C670C1081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3B-4C62-8DBB-B6C670C10816}"/>
              </c:ext>
            </c:extLst>
          </c:dPt>
          <c:dLbls>
            <c:dLbl>
              <c:idx val="0"/>
              <c:layout>
                <c:manualLayout>
                  <c:x val="8.1308412411633127E-2"/>
                  <c:y val="-0.146379393044186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3B-4C62-8DBB-B6C670C10816}"/>
                </c:ext>
              </c:extLst>
            </c:dLbl>
            <c:dLbl>
              <c:idx val="1"/>
              <c:layout>
                <c:manualLayout>
                  <c:x val="-5.149532786070099E-2"/>
                  <c:y val="6.7559719866547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3B-4C62-8DBB-B6C670C10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PROCESOS!$A$6:$B$6</c:f>
              <c:strCache>
                <c:ptCount val="2"/>
                <c:pt idx="0">
                  <c:v>Nº PROCESOS PERSONAL FUNCIONARIO</c:v>
                </c:pt>
                <c:pt idx="1">
                  <c:v>Nº PROCESOS PERSONAL LABORAL</c:v>
                </c:pt>
              </c:strCache>
            </c:strRef>
          </c:cat>
          <c:val>
            <c:numRef>
              <c:f>PROCESOS!$A$7:$B$7</c:f>
              <c:numCache>
                <c:formatCode>General</c:formatCode>
                <c:ptCount val="2"/>
                <c:pt idx="0">
                  <c:v>78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3B-4C62-8DBB-B6C670C108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PLAZAS CONVOCADAS</a:t>
            </a:r>
          </a:p>
          <a:p>
            <a:pPr>
              <a:defRPr sz="1100" spc="0">
                <a:solidFill>
                  <a:sysClr val="windowText" lastClr="000000"/>
                </a:solidFill>
              </a:defRPr>
            </a:pPr>
            <a:r>
              <a:rPr lang="es-ES" sz="1100" b="1" baseline="0">
                <a:solidFill>
                  <a:sysClr val="windowText" lastClr="000000"/>
                </a:solidFill>
              </a:rPr>
              <a:t>(POR SISTEMAS DE ACCESO)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F7-4455-919A-5A17287CAA5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3F7-4455-919A-5A17287CAA5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9C2-454F-BF76-BBEBC4CAD9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PROCESOS!$A$25:$C$25</c:f>
              <c:strCache>
                <c:ptCount val="3"/>
                <c:pt idx="0">
                  <c:v>Nº PLAZAS DE ACCESO LIBRE</c:v>
                </c:pt>
                <c:pt idx="1">
                  <c:v>Nº PLAZAS DE PROMOCIÓN INTERNA</c:v>
                </c:pt>
                <c:pt idx="2">
                  <c:v>ESTABILIZACIÓN</c:v>
                </c:pt>
              </c:strCache>
            </c:strRef>
          </c:cat>
          <c:val>
            <c:numRef>
              <c:f>PROCESOS!$A$26:$C$26</c:f>
              <c:numCache>
                <c:formatCode>#,##0</c:formatCode>
                <c:ptCount val="3"/>
                <c:pt idx="0">
                  <c:v>2476</c:v>
                </c:pt>
                <c:pt idx="1">
                  <c:v>1051</c:v>
                </c:pt>
                <c:pt idx="2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F7-4455-919A-5A17287CAA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COMPOSICIÓN DE TRIBUNALES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AB-4965-B66F-07D247FDBB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AB-4965-B66F-07D247FDBB81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360338-0B38-4FD3-AD62-0941E1B585A9}" type="CATEGORYNAME">
                      <a:rPr lang="en-US" sz="1050">
                        <a:solidFill>
                          <a:sysClr val="windowText" lastClr="000000"/>
                        </a:solidFill>
                      </a:rPr>
                      <a:pPr>
                        <a:defRPr sz="1050"/>
                      </a:pPr>
                      <a:t>[NOMBRE DE CATEGORÍA]</a:t>
                    </a:fld>
                    <a:r>
                      <a:rPr lang="en-US" sz="1050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0E86510D-8A0B-41D2-BFE5-B6358640A100}" type="PERCENTAGE">
                      <a:rPr lang="en-US" sz="1050" baseline="0">
                        <a:solidFill>
                          <a:sysClr val="windowText" lastClr="000000"/>
                        </a:solidFill>
                      </a:rPr>
                      <a:pPr>
                        <a:defRPr sz="1050"/>
                      </a:pPr>
                      <a:t>[PORCENTAJE]</a:t>
                    </a:fld>
                    <a:endParaRPr lang="en-US" sz="105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AB-4965-B66F-07D247FDBB8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5CC3F27-632E-42A5-B088-C8E4E5BBA744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00753739-73FE-42D6-8CF8-20F2076CF698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AB-4965-B66F-07D247FDB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PROCESOS!$A$52:$B$52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PROCESOS!$A$53:$B$53</c:f>
              <c:numCache>
                <c:formatCode>0%</c:formatCode>
                <c:ptCount val="2"/>
                <c:pt idx="0">
                  <c:v>0.56000000000000005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B-4965-B66F-07D247FDBB8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Aspirantes convocados</a:t>
            </a:r>
          </a:p>
          <a:p>
            <a:pPr>
              <a:defRPr/>
            </a:pPr>
            <a:r>
              <a:rPr lang="es-ES" sz="1100" b="1"/>
              <a:t>presentados / no</a:t>
            </a:r>
            <a:r>
              <a:rPr lang="es-ES" sz="1100" b="1" baseline="0"/>
              <a:t> presentados</a:t>
            </a:r>
            <a:endParaRPr lang="es-E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E8-4C13-8C0F-8FE5BB25B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E8-4C13-8C0F-8FE5BB25BD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PROCESOS!$C$73:$D$73</c:f>
              <c:strCache>
                <c:ptCount val="2"/>
                <c:pt idx="0">
                  <c:v>PRESENTADOS</c:v>
                </c:pt>
                <c:pt idx="1">
                  <c:v>NO PRESENTADOS</c:v>
                </c:pt>
              </c:strCache>
            </c:strRef>
          </c:cat>
          <c:val>
            <c:numRef>
              <c:f>PROCESOS!$C$74:$D$74</c:f>
              <c:numCache>
                <c:formatCode>_-* #,##0_-;\-* #,##0_-;_-* "-"??_-;_-@_-</c:formatCode>
                <c:ptCount val="2"/>
                <c:pt idx="0">
                  <c:v>11269</c:v>
                </c:pt>
                <c:pt idx="1">
                  <c:v>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9-4A50-9D2C-58F8C1BDE8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35</xdr:row>
      <xdr:rowOff>49530</xdr:rowOff>
    </xdr:from>
    <xdr:to>
      <xdr:col>3</xdr:col>
      <xdr:colOff>1228725</xdr:colOff>
      <xdr:row>48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209549</xdr:colOff>
      <xdr:row>49</xdr:row>
      <xdr:rowOff>0</xdr:rowOff>
    </xdr:from>
    <xdr:to>
      <xdr:col>3</xdr:col>
      <xdr:colOff>1228724</xdr:colOff>
      <xdr:row>65</xdr:row>
      <xdr:rowOff>133350</xdr:rowOff>
    </xdr:to>
    <xdr:graphicFrame macro="">
      <xdr:nvGraphicFramePr>
        <xdr:cNvPr id="10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7</xdr:row>
      <xdr:rowOff>220981</xdr:rowOff>
    </xdr:from>
    <xdr:to>
      <xdr:col>3</xdr:col>
      <xdr:colOff>552450</xdr:colOff>
      <xdr:row>15</xdr:row>
      <xdr:rowOff>171451</xdr:rowOff>
    </xdr:to>
    <xdr:graphicFrame macro="">
      <xdr:nvGraphicFramePr>
        <xdr:cNvPr id="102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163786</xdr:rowOff>
    </xdr:from>
    <xdr:to>
      <xdr:col>3</xdr:col>
      <xdr:colOff>678793</xdr:colOff>
      <xdr:row>20</xdr:row>
      <xdr:rowOff>0</xdr:rowOff>
    </xdr:to>
    <xdr:graphicFrame macro="">
      <xdr:nvGraphicFramePr>
        <xdr:cNvPr id="20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5253</xdr:colOff>
      <xdr:row>26</xdr:row>
      <xdr:rowOff>175172</xdr:rowOff>
    </xdr:from>
    <xdr:to>
      <xdr:col>3</xdr:col>
      <xdr:colOff>700690</xdr:colOff>
      <xdr:row>40</xdr:row>
      <xdr:rowOff>21896</xdr:rowOff>
    </xdr:to>
    <xdr:graphicFrame macro="">
      <xdr:nvGraphicFramePr>
        <xdr:cNvPr id="20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142328</xdr:rowOff>
    </xdr:from>
    <xdr:to>
      <xdr:col>3</xdr:col>
      <xdr:colOff>602155</xdr:colOff>
      <xdr:row>66</xdr:row>
      <xdr:rowOff>98974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183055</xdr:rowOff>
    </xdr:from>
    <xdr:to>
      <xdr:col>3</xdr:col>
      <xdr:colOff>564931</xdr:colOff>
      <xdr:row>90</xdr:row>
      <xdr:rowOff>134445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zoomScaleNormal="100" workbookViewId="0">
      <selection activeCell="I14" sqref="I14"/>
    </sheetView>
  </sheetViews>
  <sheetFormatPr baseColWidth="10" defaultColWidth="11" defaultRowHeight="15" x14ac:dyDescent="0.25"/>
  <cols>
    <col min="1" max="1" width="19.42578125" customWidth="1"/>
    <col min="2" max="4" width="19.7109375" customWidth="1"/>
    <col min="5" max="5" width="18.42578125" customWidth="1"/>
    <col min="6" max="255" width="11.5703125" customWidth="1"/>
  </cols>
  <sheetData>
    <row r="1" spans="1:6" ht="21" customHeight="1" x14ac:dyDescent="0.25">
      <c r="A1" s="6"/>
      <c r="B1" s="6"/>
      <c r="C1" s="6"/>
      <c r="D1" s="6"/>
      <c r="E1" s="6"/>
    </row>
    <row r="2" spans="1:6" ht="23.25" customHeight="1" x14ac:dyDescent="0.4">
      <c r="A2" s="41" t="s">
        <v>2</v>
      </c>
      <c r="B2" s="6"/>
      <c r="C2" s="6"/>
      <c r="D2" s="6"/>
      <c r="E2" s="6"/>
    </row>
    <row r="3" spans="1:6" ht="21" customHeight="1" x14ac:dyDescent="0.25">
      <c r="A3" s="45" t="s">
        <v>32</v>
      </c>
      <c r="B3" s="44"/>
      <c r="C3" s="44"/>
      <c r="D3" s="6"/>
      <c r="E3" s="6"/>
    </row>
    <row r="4" spans="1:6" ht="29.25" customHeight="1" x14ac:dyDescent="0.45">
      <c r="A4" s="42" t="s">
        <v>30</v>
      </c>
      <c r="B4" s="16"/>
      <c r="C4" s="16"/>
      <c r="D4" s="16"/>
      <c r="E4" s="16"/>
    </row>
    <row r="5" spans="1:6" ht="13.9" customHeight="1" x14ac:dyDescent="0.25">
      <c r="A5" s="21"/>
      <c r="B5" s="6"/>
      <c r="C5" s="6"/>
      <c r="D5" s="6"/>
      <c r="E5" s="6"/>
    </row>
    <row r="6" spans="1:6" ht="61.9" customHeight="1" x14ac:dyDescent="0.25">
      <c r="A6" s="26" t="s">
        <v>11</v>
      </c>
      <c r="B6" s="26" t="s">
        <v>12</v>
      </c>
      <c r="C6" s="26" t="s">
        <v>13</v>
      </c>
      <c r="D6" s="26" t="s">
        <v>14</v>
      </c>
      <c r="E6" s="6"/>
    </row>
    <row r="7" spans="1:6" ht="31.9" customHeight="1" x14ac:dyDescent="0.25">
      <c r="A7" s="18">
        <f>D7-(B7+C7)</f>
        <v>4376</v>
      </c>
      <c r="B7" s="18">
        <f>(1943+1516)</f>
        <v>3459</v>
      </c>
      <c r="C7" s="30">
        <v>2254</v>
      </c>
      <c r="D7" s="18">
        <v>10089</v>
      </c>
      <c r="E7" s="6"/>
      <c r="F7" s="31"/>
    </row>
    <row r="8" spans="1:6" ht="20.45" customHeight="1" x14ac:dyDescent="0.25">
      <c r="A8" s="10"/>
      <c r="B8" s="10"/>
      <c r="C8" s="10"/>
      <c r="D8" s="11"/>
      <c r="E8" s="12"/>
    </row>
    <row r="9" spans="1:6" ht="20.45" customHeight="1" x14ac:dyDescent="0.25">
      <c r="A9" s="10"/>
      <c r="B9" s="10"/>
      <c r="C9" s="10"/>
      <c r="D9" s="11"/>
      <c r="E9" s="12"/>
    </row>
    <row r="10" spans="1:6" ht="25.15" customHeight="1" x14ac:dyDescent="0.25">
      <c r="A10" s="8"/>
      <c r="B10" s="8"/>
      <c r="C10" s="8"/>
      <c r="D10" s="9"/>
      <c r="E10" s="7"/>
    </row>
    <row r="11" spans="1:6" ht="25.15" customHeight="1" x14ac:dyDescent="0.25">
      <c r="A11" s="8"/>
      <c r="B11" s="8"/>
      <c r="C11" s="8"/>
      <c r="D11" s="9"/>
      <c r="E11" s="7"/>
    </row>
    <row r="12" spans="1:6" ht="25.15" customHeight="1" x14ac:dyDescent="0.25">
      <c r="A12" s="8"/>
      <c r="B12" s="8"/>
      <c r="C12" s="8"/>
      <c r="D12" s="9"/>
      <c r="E12" s="7"/>
    </row>
    <row r="13" spans="1:6" ht="25.15" customHeight="1" x14ac:dyDescent="0.25">
      <c r="A13" s="8"/>
      <c r="B13" s="8"/>
      <c r="C13" s="8"/>
      <c r="D13" s="9"/>
      <c r="E13" s="7"/>
    </row>
    <row r="14" spans="1:6" ht="25.15" customHeight="1" x14ac:dyDescent="0.25">
      <c r="A14" s="8"/>
      <c r="B14" s="8"/>
      <c r="C14" s="8"/>
      <c r="D14" s="9"/>
      <c r="E14" s="7"/>
    </row>
    <row r="15" spans="1:6" ht="25.15" customHeight="1" x14ac:dyDescent="0.25">
      <c r="A15" s="8"/>
      <c r="B15" s="8"/>
      <c r="C15" s="8"/>
      <c r="D15" s="9"/>
      <c r="E15" s="7"/>
    </row>
    <row r="16" spans="1:6" ht="25.15" customHeight="1" x14ac:dyDescent="0.25">
      <c r="A16" s="8"/>
      <c r="B16" s="8"/>
      <c r="C16" s="8"/>
      <c r="D16" s="9"/>
      <c r="E16" s="7"/>
    </row>
    <row r="17" spans="1:5" ht="26.45" customHeight="1" x14ac:dyDescent="0.45">
      <c r="A17" s="42" t="s">
        <v>31</v>
      </c>
      <c r="B17" s="16"/>
      <c r="C17" s="16"/>
      <c r="D17" s="16"/>
    </row>
    <row r="18" spans="1:5" ht="15.6" customHeight="1" x14ac:dyDescent="0.25">
      <c r="A18" s="21"/>
      <c r="B18" s="15"/>
      <c r="C18" s="15"/>
      <c r="D18" s="15"/>
      <c r="E18" s="15"/>
    </row>
    <row r="19" spans="1:5" ht="60" x14ac:dyDescent="0.25">
      <c r="A19" s="26" t="s">
        <v>17</v>
      </c>
      <c r="B19" s="26" t="s">
        <v>15</v>
      </c>
      <c r="C19" s="26" t="s">
        <v>12</v>
      </c>
      <c r="D19" s="26" t="s">
        <v>13</v>
      </c>
      <c r="E19" s="26" t="s">
        <v>16</v>
      </c>
    </row>
    <row r="20" spans="1:5" ht="16.7" customHeight="1" x14ac:dyDescent="0.25">
      <c r="A20" s="20">
        <v>2005</v>
      </c>
      <c r="B20" s="18">
        <f>2401-C20+637</f>
        <v>1553</v>
      </c>
      <c r="C20" s="18">
        <f>1332+55+95+3</f>
        <v>1485</v>
      </c>
      <c r="D20" s="18">
        <v>1857</v>
      </c>
      <c r="E20" s="18">
        <f t="shared" ref="E20:E32" si="0">SUM(B20:D20)</f>
        <v>4895</v>
      </c>
    </row>
    <row r="21" spans="1:5" ht="16.7" customHeight="1" x14ac:dyDescent="0.25">
      <c r="A21" s="20">
        <v>2006</v>
      </c>
      <c r="B21" s="18">
        <v>0</v>
      </c>
      <c r="C21" s="18">
        <v>2550</v>
      </c>
      <c r="D21" s="18">
        <v>1054</v>
      </c>
      <c r="E21" s="18">
        <f t="shared" si="0"/>
        <v>3604</v>
      </c>
    </row>
    <row r="22" spans="1:5" ht="16.7" customHeight="1" x14ac:dyDescent="0.25">
      <c r="A22" s="20">
        <v>2007</v>
      </c>
      <c r="B22" s="18">
        <f>3834-C22+1308</f>
        <v>3142</v>
      </c>
      <c r="C22" s="18">
        <f>1160+40+100+500+200</f>
        <v>2000</v>
      </c>
      <c r="D22" s="18">
        <v>2220</v>
      </c>
      <c r="E22" s="18">
        <f t="shared" si="0"/>
        <v>7362</v>
      </c>
    </row>
    <row r="23" spans="1:5" ht="16.7" customHeight="1" x14ac:dyDescent="0.25">
      <c r="A23" s="20">
        <v>2009</v>
      </c>
      <c r="B23" s="18">
        <v>837</v>
      </c>
      <c r="C23" s="18">
        <v>4955</v>
      </c>
      <c r="D23" s="18">
        <v>5142</v>
      </c>
      <c r="E23" s="18">
        <f t="shared" si="0"/>
        <v>10934</v>
      </c>
    </row>
    <row r="24" spans="1:5" ht="16.7" customHeight="1" x14ac:dyDescent="0.25">
      <c r="A24" s="20">
        <v>2011</v>
      </c>
      <c r="B24" s="18">
        <v>156</v>
      </c>
      <c r="C24" s="18">
        <v>489</v>
      </c>
      <c r="D24" s="18">
        <v>0</v>
      </c>
      <c r="E24" s="18">
        <f t="shared" si="0"/>
        <v>645</v>
      </c>
    </row>
    <row r="25" spans="1:5" ht="16.7" customHeight="1" x14ac:dyDescent="0.25">
      <c r="A25" s="20">
        <v>2012</v>
      </c>
      <c r="B25" s="18">
        <v>0</v>
      </c>
      <c r="C25" s="18">
        <v>190</v>
      </c>
      <c r="D25" s="18">
        <v>0</v>
      </c>
      <c r="E25" s="18">
        <f t="shared" si="0"/>
        <v>190</v>
      </c>
    </row>
    <row r="26" spans="1:5" ht="16.7" customHeight="1" x14ac:dyDescent="0.25">
      <c r="A26" s="20">
        <v>2013</v>
      </c>
      <c r="B26" s="18">
        <v>69</v>
      </c>
      <c r="C26" s="18">
        <v>380</v>
      </c>
      <c r="D26" s="18">
        <v>0</v>
      </c>
      <c r="E26" s="18">
        <f t="shared" si="0"/>
        <v>449</v>
      </c>
    </row>
    <row r="27" spans="1:5" ht="16.7" customHeight="1" x14ac:dyDescent="0.25">
      <c r="A27" s="20">
        <v>2014</v>
      </c>
      <c r="B27" s="18">
        <v>262</v>
      </c>
      <c r="C27" s="18">
        <v>212</v>
      </c>
      <c r="D27" s="18">
        <v>150</v>
      </c>
      <c r="E27" s="18">
        <f t="shared" si="0"/>
        <v>624</v>
      </c>
    </row>
    <row r="28" spans="1:5" ht="16.7" customHeight="1" x14ac:dyDescent="0.25">
      <c r="A28" s="20">
        <v>2015</v>
      </c>
      <c r="B28" s="18">
        <f>596+106</f>
        <v>702</v>
      </c>
      <c r="C28" s="18">
        <v>660</v>
      </c>
      <c r="D28" s="18">
        <v>801</v>
      </c>
      <c r="E28" s="18">
        <f t="shared" si="0"/>
        <v>2163</v>
      </c>
    </row>
    <row r="29" spans="1:5" ht="16.7" customHeight="1" x14ac:dyDescent="0.25">
      <c r="A29" s="20">
        <v>2016</v>
      </c>
      <c r="B29" s="18">
        <f>1118+246</f>
        <v>1364</v>
      </c>
      <c r="C29" s="18">
        <v>1500</v>
      </c>
      <c r="D29" s="18">
        <v>1043</v>
      </c>
      <c r="E29" s="18">
        <f t="shared" si="0"/>
        <v>3907</v>
      </c>
    </row>
    <row r="30" spans="1:5" ht="16.7" customHeight="1" x14ac:dyDescent="0.25">
      <c r="A30" s="20">
        <v>2017</v>
      </c>
      <c r="B30" s="18">
        <f>1024+78+976+7+342+3866</f>
        <v>6293</v>
      </c>
      <c r="C30" s="29">
        <f>1400+4057</f>
        <v>5457</v>
      </c>
      <c r="D30" s="18">
        <f>1658+11664</f>
        <v>13322</v>
      </c>
      <c r="E30" s="18">
        <f t="shared" si="0"/>
        <v>25072</v>
      </c>
    </row>
    <row r="31" spans="1:5" ht="16.7" customHeight="1" x14ac:dyDescent="0.25">
      <c r="A31" s="20">
        <v>2018</v>
      </c>
      <c r="B31" s="18">
        <v>6279</v>
      </c>
      <c r="C31" s="29">
        <v>2153</v>
      </c>
      <c r="D31" s="18">
        <v>7615</v>
      </c>
      <c r="E31" s="18">
        <f t="shared" si="0"/>
        <v>16047</v>
      </c>
    </row>
    <row r="32" spans="1:5" ht="16.7" customHeight="1" x14ac:dyDescent="0.25">
      <c r="A32" s="20">
        <v>2019</v>
      </c>
      <c r="B32" s="27">
        <v>2237</v>
      </c>
      <c r="C32" s="28">
        <v>4738</v>
      </c>
      <c r="D32" s="30">
        <f>2321+22+15+781</f>
        <v>3139</v>
      </c>
      <c r="E32" s="18">
        <f t="shared" si="0"/>
        <v>10114</v>
      </c>
    </row>
    <row r="33" spans="1:7" ht="16.7" customHeight="1" x14ac:dyDescent="0.25">
      <c r="A33" s="20">
        <v>2020</v>
      </c>
      <c r="B33" s="27">
        <v>2266</v>
      </c>
      <c r="C33" s="28">
        <v>1657</v>
      </c>
      <c r="D33" s="30">
        <v>2236</v>
      </c>
      <c r="E33" s="18">
        <v>6159</v>
      </c>
    </row>
    <row r="34" spans="1:7" ht="16.7" customHeight="1" x14ac:dyDescent="0.25">
      <c r="A34" s="20">
        <v>2021</v>
      </c>
      <c r="B34" s="27">
        <v>4376</v>
      </c>
      <c r="C34" s="28">
        <v>3459</v>
      </c>
      <c r="D34" s="30">
        <v>2254</v>
      </c>
      <c r="E34" s="18">
        <v>10089</v>
      </c>
    </row>
    <row r="35" spans="1:7" ht="16.7" customHeight="1" x14ac:dyDescent="0.25">
      <c r="A35" s="23" t="s">
        <v>0</v>
      </c>
      <c r="B35" s="24">
        <f>SUM(B20:B34)</f>
        <v>29536</v>
      </c>
      <c r="C35" s="24">
        <f>SUM(C20:C34)</f>
        <v>31885</v>
      </c>
      <c r="D35" s="24">
        <f>SUM(D20:D34)</f>
        <v>40833</v>
      </c>
      <c r="E35" s="24">
        <f>SUM(E20:E34)</f>
        <v>102254</v>
      </c>
    </row>
    <row r="36" spans="1:7" x14ac:dyDescent="0.25">
      <c r="A36" s="5"/>
      <c r="G36" s="31"/>
    </row>
    <row r="43" spans="1:7" ht="9" customHeight="1" x14ac:dyDescent="0.25"/>
  </sheetData>
  <printOptions horizontalCentered="1"/>
  <pageMargins left="0.31496062992125984" right="0.31496062992125984" top="0.31496062992125984" bottom="0.15748031496062992" header="0.31496062992125984" footer="0.31496062992125984"/>
  <pageSetup paperSize="9" orientation="portrait" r:id="rId1"/>
  <headerFooter>
    <oddFooter>&amp;C&amp;8Página &amp;P de &amp;N</oddFooter>
  </headerFooter>
  <rowBreaks count="1" manualBreakCount="1">
    <brk id="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W74"/>
  <sheetViews>
    <sheetView tabSelected="1" zoomScale="87" zoomScaleNormal="87" workbookViewId="0">
      <selection activeCell="I66" sqref="I66"/>
    </sheetView>
  </sheetViews>
  <sheetFormatPr baseColWidth="10" defaultRowHeight="15" x14ac:dyDescent="0.25"/>
  <cols>
    <col min="1" max="6" width="20" customWidth="1"/>
    <col min="7" max="8" width="13.5703125" customWidth="1"/>
  </cols>
  <sheetData>
    <row r="2" spans="1:8" ht="26.25" x14ac:dyDescent="0.4">
      <c r="A2" s="41" t="s">
        <v>29</v>
      </c>
      <c r="B2" s="43"/>
      <c r="C2" s="43"/>
      <c r="D2" s="43"/>
      <c r="E2" s="43"/>
    </row>
    <row r="3" spans="1:8" ht="15" customHeight="1" x14ac:dyDescent="0.45">
      <c r="G3" s="22"/>
      <c r="H3" s="22"/>
    </row>
    <row r="4" spans="1:8" ht="33.75" customHeight="1" x14ac:dyDescent="0.35">
      <c r="A4" s="42" t="s">
        <v>6</v>
      </c>
      <c r="B4" s="42"/>
      <c r="C4" s="42"/>
      <c r="D4" s="42"/>
      <c r="E4" s="42"/>
      <c r="F4" s="42"/>
      <c r="G4" s="2"/>
      <c r="H4" s="2"/>
    </row>
    <row r="5" spans="1:8" ht="15.6" customHeight="1" x14ac:dyDescent="0.25">
      <c r="A5" s="2"/>
      <c r="B5" s="2"/>
      <c r="C5" s="2"/>
      <c r="D5" s="2"/>
      <c r="E5" s="2"/>
      <c r="F5" s="2"/>
      <c r="G5" s="2"/>
      <c r="H5" s="2"/>
    </row>
    <row r="6" spans="1:8" ht="55.9" customHeight="1" x14ac:dyDescent="0.25">
      <c r="A6" s="26" t="s">
        <v>7</v>
      </c>
      <c r="B6" s="26" t="s">
        <v>8</v>
      </c>
      <c r="C6" s="2"/>
      <c r="D6" s="2"/>
      <c r="E6" s="2"/>
      <c r="F6" s="2"/>
      <c r="G6" s="2"/>
      <c r="H6" s="2"/>
    </row>
    <row r="7" spans="1:8" s="19" customFormat="1" ht="31.9" customHeight="1" x14ac:dyDescent="0.2">
      <c r="A7" s="20">
        <v>78</v>
      </c>
      <c r="B7" s="20">
        <v>94</v>
      </c>
      <c r="C7" s="2"/>
      <c r="D7" s="2"/>
      <c r="E7" s="2"/>
      <c r="F7" s="2"/>
    </row>
    <row r="8" spans="1:8" ht="15.6" customHeight="1" x14ac:dyDescent="0.25">
      <c r="A8" s="2"/>
      <c r="B8" s="2"/>
      <c r="C8" s="2"/>
      <c r="D8" s="2"/>
      <c r="E8" s="2"/>
      <c r="F8" s="2"/>
      <c r="G8" s="2"/>
      <c r="H8" s="2"/>
    </row>
    <row r="9" spans="1:8" ht="15.6" customHeight="1" x14ac:dyDescent="0.25">
      <c r="A9" s="13"/>
      <c r="B9" s="13"/>
      <c r="C9" s="13"/>
      <c r="D9" s="13"/>
      <c r="E9" s="13"/>
      <c r="F9" s="13"/>
      <c r="G9" s="13"/>
      <c r="H9" s="2"/>
    </row>
    <row r="10" spans="1:8" ht="15.6" customHeight="1" x14ac:dyDescent="0.25">
      <c r="A10" s="13"/>
      <c r="B10" s="13"/>
      <c r="C10" s="13"/>
      <c r="D10" s="13"/>
      <c r="E10" s="13"/>
      <c r="F10" s="13"/>
      <c r="G10" s="13"/>
      <c r="H10" s="2"/>
    </row>
    <row r="11" spans="1:8" ht="15.6" customHeight="1" x14ac:dyDescent="0.25">
      <c r="A11" s="13"/>
      <c r="B11" s="13"/>
      <c r="C11" s="13"/>
      <c r="D11" s="13"/>
      <c r="E11" s="13"/>
      <c r="F11" s="13"/>
      <c r="G11" s="13"/>
      <c r="H11" s="2"/>
    </row>
    <row r="12" spans="1:8" ht="15.6" customHeight="1" x14ac:dyDescent="0.25">
      <c r="A12" s="13"/>
      <c r="B12" s="13"/>
      <c r="C12" s="13"/>
      <c r="D12" s="13"/>
      <c r="E12" s="13"/>
      <c r="F12" s="13"/>
      <c r="G12" s="13"/>
      <c r="H12" s="2"/>
    </row>
    <row r="13" spans="1:8" ht="15.6" customHeight="1" x14ac:dyDescent="0.25">
      <c r="A13" s="13"/>
      <c r="B13" s="13"/>
      <c r="C13" s="13"/>
      <c r="D13" s="13"/>
      <c r="E13" s="13"/>
      <c r="F13" s="13"/>
      <c r="G13" s="13"/>
      <c r="H13" s="2"/>
    </row>
    <row r="14" spans="1:8" ht="15.6" customHeight="1" x14ac:dyDescent="0.25">
      <c r="A14" s="13"/>
      <c r="B14" s="13"/>
      <c r="C14" s="13"/>
      <c r="D14" s="13"/>
      <c r="E14" s="13"/>
      <c r="F14" s="13"/>
      <c r="G14" s="13"/>
      <c r="H14" s="2"/>
    </row>
    <row r="15" spans="1:8" ht="15.6" customHeight="1" x14ac:dyDescent="0.25">
      <c r="A15" s="13"/>
      <c r="B15" s="13"/>
      <c r="C15" s="13"/>
      <c r="D15" s="13"/>
      <c r="E15" s="13"/>
      <c r="F15" s="13"/>
      <c r="G15" s="13"/>
      <c r="H15" s="2"/>
    </row>
    <row r="16" spans="1:8" ht="15.6" customHeight="1" x14ac:dyDescent="0.25">
      <c r="A16" s="13"/>
      <c r="B16" s="13"/>
      <c r="C16" s="13"/>
      <c r="D16" s="13"/>
      <c r="E16" s="13"/>
      <c r="F16" s="13"/>
      <c r="G16" s="13"/>
      <c r="H16" s="2"/>
    </row>
    <row r="17" spans="1:9" ht="15.6" customHeight="1" x14ac:dyDescent="0.25">
      <c r="A17" s="2"/>
      <c r="B17" s="2"/>
      <c r="C17" s="2"/>
      <c r="D17" s="2"/>
      <c r="E17" s="2"/>
      <c r="F17" s="2"/>
      <c r="G17" s="2"/>
      <c r="H17" s="2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x14ac:dyDescent="0.25">
      <c r="A19" s="3"/>
      <c r="B19" s="3"/>
      <c r="C19" s="3"/>
      <c r="D19" s="3"/>
      <c r="E19" s="3"/>
      <c r="F19" s="3"/>
      <c r="G19" s="3"/>
      <c r="H19" s="3"/>
    </row>
    <row r="20" spans="1:9" x14ac:dyDescent="0.25">
      <c r="A20" s="3"/>
      <c r="B20" s="3"/>
      <c r="C20" s="3"/>
      <c r="D20" s="3"/>
      <c r="E20" s="3"/>
      <c r="F20" s="3"/>
      <c r="G20" s="3"/>
      <c r="H20" s="3"/>
    </row>
    <row r="21" spans="1:9" x14ac:dyDescent="0.25">
      <c r="A21" s="3"/>
      <c r="B21" s="3"/>
      <c r="C21" s="3"/>
      <c r="D21" s="3"/>
      <c r="E21" s="3"/>
      <c r="F21" s="3"/>
      <c r="G21" s="3"/>
      <c r="H21" s="3"/>
    </row>
    <row r="22" spans="1:9" ht="24" customHeight="1" x14ac:dyDescent="0.45">
      <c r="A22" s="42" t="s">
        <v>20</v>
      </c>
      <c r="B22" s="42"/>
      <c r="C22" s="42"/>
      <c r="D22" s="42"/>
      <c r="E22" s="42"/>
      <c r="F22" s="22"/>
      <c r="G22" s="22"/>
      <c r="H22" s="3"/>
    </row>
    <row r="23" spans="1:9" ht="13.9" customHeight="1" x14ac:dyDescent="0.25">
      <c r="A23" s="21"/>
      <c r="B23" s="3"/>
      <c r="C23" s="3"/>
      <c r="D23" s="3"/>
      <c r="E23" s="3"/>
      <c r="F23" s="3"/>
      <c r="G23" s="3"/>
      <c r="H23" s="3"/>
    </row>
    <row r="24" spans="1:9" ht="12" customHeight="1" x14ac:dyDescent="0.25">
      <c r="A24" s="1"/>
      <c r="B24" s="2"/>
      <c r="C24" s="2"/>
      <c r="D24" s="2"/>
      <c r="E24" s="2"/>
      <c r="F24" s="2"/>
      <c r="G24" s="2"/>
      <c r="H24" s="2"/>
    </row>
    <row r="25" spans="1:9" ht="60" customHeight="1" x14ac:dyDescent="0.25">
      <c r="A25" s="26" t="s">
        <v>10</v>
      </c>
      <c r="B25" s="26" t="s">
        <v>18</v>
      </c>
      <c r="C25" s="26" t="s">
        <v>19</v>
      </c>
      <c r="D25" s="26" t="s">
        <v>9</v>
      </c>
      <c r="H25" s="2"/>
    </row>
    <row r="26" spans="1:9" s="17" customFormat="1" ht="31.9" customHeight="1" x14ac:dyDescent="0.25">
      <c r="A26" s="36">
        <f>2476</f>
        <v>2476</v>
      </c>
      <c r="B26" s="36">
        <f>1051</f>
        <v>1051</v>
      </c>
      <c r="C26" s="36">
        <v>7946</v>
      </c>
      <c r="D26" s="36">
        <f>SUM(A26:C26)</f>
        <v>11473</v>
      </c>
      <c r="H26" s="34"/>
      <c r="I26" s="34"/>
    </row>
    <row r="27" spans="1:9" ht="15.6" customHeight="1" x14ac:dyDescent="0.25">
      <c r="A27" s="1"/>
      <c r="B27" s="2"/>
      <c r="C27" s="2"/>
      <c r="D27" s="2"/>
      <c r="E27" s="2"/>
      <c r="F27" s="2"/>
      <c r="G27" s="2"/>
      <c r="H27" s="2"/>
    </row>
    <row r="28" spans="1:9" ht="15.6" customHeight="1" x14ac:dyDescent="0.25">
      <c r="A28" s="13"/>
      <c r="B28" s="13"/>
      <c r="C28" s="13"/>
      <c r="D28" s="13"/>
      <c r="E28" s="13"/>
      <c r="F28" s="13"/>
      <c r="G28" s="13"/>
      <c r="H28" s="2"/>
    </row>
    <row r="29" spans="1:9" ht="15.6" customHeight="1" x14ac:dyDescent="0.25">
      <c r="A29" s="13"/>
      <c r="B29" s="13"/>
      <c r="C29" s="13"/>
      <c r="D29" s="13"/>
      <c r="E29" s="13"/>
      <c r="F29" s="13"/>
      <c r="G29" s="13"/>
      <c r="H29" s="2"/>
    </row>
    <row r="30" spans="1:9" ht="15.6" customHeight="1" x14ac:dyDescent="0.25">
      <c r="A30" s="13"/>
      <c r="B30" s="13"/>
      <c r="C30" s="13"/>
      <c r="D30" s="13"/>
      <c r="E30" s="13"/>
      <c r="F30" s="13"/>
      <c r="G30" s="13"/>
      <c r="H30" s="2"/>
    </row>
    <row r="31" spans="1:9" ht="15.6" customHeight="1" x14ac:dyDescent="0.25">
      <c r="A31" s="13"/>
      <c r="B31" s="13"/>
      <c r="C31" s="13"/>
      <c r="D31" s="13"/>
      <c r="E31" s="13"/>
      <c r="F31" s="13"/>
      <c r="G31" s="13"/>
      <c r="H31" s="2"/>
    </row>
    <row r="32" spans="1:9" ht="15.6" customHeight="1" x14ac:dyDescent="0.25">
      <c r="A32" s="13"/>
      <c r="B32" s="13"/>
      <c r="C32" s="13"/>
      <c r="D32" s="13"/>
      <c r="E32" s="13"/>
      <c r="F32" s="13"/>
      <c r="G32" s="13"/>
      <c r="H32" s="2"/>
    </row>
    <row r="33" spans="1:257" ht="15.6" customHeight="1" x14ac:dyDescent="0.25">
      <c r="A33" s="13"/>
      <c r="B33" s="13"/>
      <c r="C33" s="13"/>
      <c r="D33" s="13"/>
      <c r="E33" s="13"/>
      <c r="F33" s="13"/>
      <c r="G33" s="13"/>
      <c r="H33" s="2"/>
    </row>
    <row r="34" spans="1:257" ht="15.6" customHeight="1" x14ac:dyDescent="0.25">
      <c r="A34" s="13"/>
      <c r="B34" s="13"/>
      <c r="C34" s="13"/>
      <c r="D34" s="13"/>
      <c r="E34" s="13"/>
      <c r="F34" s="13"/>
      <c r="G34" s="13"/>
      <c r="H34" s="2"/>
    </row>
    <row r="35" spans="1:257" ht="15.6" customHeight="1" x14ac:dyDescent="0.25">
      <c r="A35" s="13"/>
      <c r="B35" s="13"/>
      <c r="C35" s="13"/>
      <c r="D35" s="13"/>
      <c r="E35" s="13"/>
      <c r="F35" s="13"/>
      <c r="G35" s="13"/>
      <c r="H35" s="2"/>
    </row>
    <row r="36" spans="1:257" ht="15.6" customHeight="1" x14ac:dyDescent="0.25">
      <c r="A36" s="13"/>
      <c r="B36" s="13"/>
      <c r="C36" s="13"/>
      <c r="D36" s="13"/>
      <c r="E36" s="13"/>
      <c r="F36" s="13"/>
      <c r="G36" s="13"/>
      <c r="H36" s="2"/>
    </row>
    <row r="37" spans="1:257" ht="15.6" customHeight="1" x14ac:dyDescent="0.25">
      <c r="A37" s="13"/>
      <c r="B37" s="13"/>
      <c r="C37" s="13"/>
      <c r="D37" s="13"/>
      <c r="E37" s="13"/>
      <c r="F37" s="13"/>
      <c r="G37" s="13"/>
      <c r="H37" s="2"/>
    </row>
    <row r="38" spans="1:257" ht="15.6" customHeight="1" x14ac:dyDescent="0.25">
      <c r="A38" s="13"/>
      <c r="B38" s="13"/>
      <c r="C38" s="13"/>
      <c r="D38" s="13"/>
      <c r="E38" s="13"/>
      <c r="F38" s="13"/>
      <c r="G38" s="13"/>
      <c r="H38" s="2"/>
    </row>
    <row r="39" spans="1:257" ht="15.6" customHeight="1" x14ac:dyDescent="0.25">
      <c r="A39" s="13"/>
      <c r="B39" s="13"/>
      <c r="C39" s="13"/>
      <c r="D39" s="13"/>
      <c r="E39" s="13"/>
      <c r="F39" s="13"/>
      <c r="G39" s="13"/>
      <c r="H39" s="2"/>
    </row>
    <row r="40" spans="1:257" ht="15.6" customHeight="1" x14ac:dyDescent="0.25">
      <c r="A40" s="13"/>
      <c r="B40" s="13"/>
      <c r="C40" s="13"/>
      <c r="D40" s="13"/>
      <c r="E40" s="13"/>
      <c r="F40" s="13"/>
      <c r="G40" s="13"/>
      <c r="H40" s="2"/>
    </row>
    <row r="41" spans="1:257" ht="15.6" customHeight="1" x14ac:dyDescent="0.25">
      <c r="A41" s="13"/>
      <c r="B41" s="13"/>
      <c r="C41" s="13"/>
      <c r="D41" s="13"/>
      <c r="E41" s="13"/>
      <c r="F41" s="13"/>
      <c r="G41" s="13"/>
      <c r="H41" s="2"/>
    </row>
    <row r="42" spans="1:257" x14ac:dyDescent="0.25">
      <c r="H42" s="4"/>
    </row>
    <row r="43" spans="1:257" ht="23.25" x14ac:dyDescent="0.35">
      <c r="A43" s="42" t="s">
        <v>26</v>
      </c>
      <c r="B43" s="42"/>
      <c r="C43" s="42"/>
      <c r="D43" s="2"/>
      <c r="E43" s="2"/>
      <c r="F43" s="2"/>
      <c r="G43" s="2"/>
      <c r="H43" s="2"/>
    </row>
    <row r="44" spans="1:257" ht="19.899999999999999" customHeight="1" x14ac:dyDescent="0.45">
      <c r="A44" s="21"/>
      <c r="B44" s="22"/>
      <c r="C44" s="22"/>
      <c r="D44" s="22"/>
      <c r="E44" s="22"/>
      <c r="F44" s="22"/>
      <c r="G44" s="2"/>
      <c r="H44" s="2"/>
    </row>
    <row r="45" spans="1:257" ht="13.9" customHeight="1" x14ac:dyDescent="0.25">
      <c r="H45" s="4"/>
    </row>
    <row r="46" spans="1:257" ht="55.9" customHeight="1" x14ac:dyDescent="0.25">
      <c r="A46" s="26" t="s">
        <v>27</v>
      </c>
      <c r="B46" s="26" t="s">
        <v>5</v>
      </c>
      <c r="C46" s="26" t="s">
        <v>1</v>
      </c>
    </row>
    <row r="47" spans="1:257" s="18" customFormat="1" ht="31.9" customHeight="1" x14ac:dyDescent="0.25">
      <c r="A47" s="35">
        <f>19</f>
        <v>19</v>
      </c>
      <c r="B47" s="35">
        <f>364</f>
        <v>364</v>
      </c>
      <c r="C47" s="35">
        <f>13</f>
        <v>13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9" spans="1:10" ht="28.5" x14ac:dyDescent="0.45">
      <c r="A49" s="42" t="s">
        <v>28</v>
      </c>
      <c r="B49" s="42"/>
      <c r="C49" s="42"/>
      <c r="D49" s="42"/>
      <c r="E49" s="42"/>
      <c r="F49" s="42"/>
      <c r="G49" s="22"/>
      <c r="H49" s="22"/>
      <c r="I49" s="11"/>
      <c r="J49" s="11"/>
    </row>
    <row r="50" spans="1:10" ht="19.899999999999999" customHeight="1" x14ac:dyDescent="0.45">
      <c r="A50" s="21"/>
      <c r="B50" s="22"/>
      <c r="C50" s="22"/>
      <c r="D50" s="22"/>
      <c r="E50" s="22"/>
      <c r="F50" s="22"/>
      <c r="G50" s="2"/>
      <c r="H50" s="2"/>
    </row>
    <row r="52" spans="1:10" ht="35.450000000000003" customHeight="1" x14ac:dyDescent="0.25">
      <c r="A52" s="26" t="s">
        <v>3</v>
      </c>
      <c r="B52" s="26" t="s">
        <v>4</v>
      </c>
      <c r="C52" s="14"/>
      <c r="D52" s="14"/>
      <c r="E52" s="14"/>
      <c r="F52" s="14"/>
    </row>
    <row r="53" spans="1:10" ht="28.15" customHeight="1" x14ac:dyDescent="0.25">
      <c r="A53" s="32">
        <v>0.56000000000000005</v>
      </c>
      <c r="B53" s="33">
        <v>0.44</v>
      </c>
      <c r="C53" s="14"/>
      <c r="D53" s="14"/>
      <c r="E53" s="14"/>
      <c r="F53" s="14"/>
    </row>
    <row r="65" spans="1:8" x14ac:dyDescent="0.25">
      <c r="A65" s="25"/>
    </row>
    <row r="71" spans="1:8" ht="28.5" x14ac:dyDescent="0.45">
      <c r="A71" s="42" t="s">
        <v>25</v>
      </c>
      <c r="B71" s="42"/>
      <c r="C71" s="42"/>
      <c r="D71" s="22"/>
      <c r="E71" s="22"/>
      <c r="F71" s="22"/>
      <c r="G71" s="22"/>
      <c r="H71" s="22"/>
    </row>
    <row r="73" spans="1:8" ht="45" x14ac:dyDescent="0.25">
      <c r="A73" s="26" t="s">
        <v>21</v>
      </c>
      <c r="B73" s="26" t="s">
        <v>22</v>
      </c>
      <c r="C73" s="26" t="s">
        <v>23</v>
      </c>
      <c r="D73" s="26" t="s">
        <v>24</v>
      </c>
    </row>
    <row r="74" spans="1:8" x14ac:dyDescent="0.25">
      <c r="A74" s="37">
        <v>108</v>
      </c>
      <c r="B74" s="38">
        <v>20648</v>
      </c>
      <c r="C74" s="38">
        <v>11269</v>
      </c>
      <c r="D74" s="39">
        <f>B74-C74</f>
        <v>9379</v>
      </c>
      <c r="E74" s="40"/>
    </row>
  </sheetData>
  <printOptions horizontalCentered="1"/>
  <pageMargins left="0.31496062992125984" right="0.31496062992125984" top="0.55118110236220474" bottom="0.74803149606299213" header="0.31496062992125984" footer="0.31496062992125984"/>
  <pageSetup paperSize="9" scale="66" orientation="portrait" r:id="rId1"/>
  <headerFooter>
    <oddFooter>&amp;RPágina &amp;P de &amp;N</oddFooter>
  </headerFooter>
  <rowBreaks count="1" manualBreakCount="1">
    <brk id="47" max="7" man="1"/>
  </rowBreaks>
  <colBreaks count="1" manualBreakCount="1">
    <brk id="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OEP</vt:lpstr>
      <vt:lpstr>PROCESOS</vt:lpstr>
      <vt:lpstr>PROCESOS!Área_de_impresión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2022-05-30T11:08:25Z</cp:lastPrinted>
  <dcterms:created xsi:type="dcterms:W3CDTF">2015-10-15T06:15:39Z</dcterms:created>
  <dcterms:modified xsi:type="dcterms:W3CDTF">2022-05-30T11:49:28Z</dcterms:modified>
</cp:coreProperties>
</file>