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aiccm-my.sharepoint.com/personal/mrl7116_madrid_org/Documents/ACCESIBILIDAD/iras-completos/"/>
    </mc:Choice>
  </mc:AlternateContent>
  <xr:revisionPtr revIDLastSave="7" documentId="8_{9907A7BD-33F4-4E28-88AA-2E703DB0130C}" xr6:coauthVersionLast="47" xr6:coauthVersionMax="47" xr10:uidLastSave="{AC30B86A-5448-4B8B-9033-96F8A576174C}"/>
  <bookViews>
    <workbookView xWindow="-110" yWindow="-110" windowWidth="19420" windowHeight="10300" tabRatio="808" firstSheet="1"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E513" i="5" s="1"/>
  <c r="C513" i="5"/>
  <c r="H60" i="9"/>
  <c r="BH3" i="13" s="1"/>
  <c r="B551" i="5"/>
  <c r="C551" i="5"/>
  <c r="I60" i="9"/>
  <c r="BI3" i="13" s="1"/>
  <c r="B589" i="5"/>
  <c r="C589" i="5"/>
  <c r="E589" i="5" s="1"/>
  <c r="J60" i="9"/>
  <c r="BJ3" i="13" s="1"/>
  <c r="B627" i="5"/>
  <c r="C627" i="5"/>
  <c r="E627" i="5" s="1"/>
  <c r="K60" i="9"/>
  <c r="BK3" i="13" s="1"/>
  <c r="B665" i="5"/>
  <c r="C665" i="5"/>
  <c r="L60" i="9"/>
  <c r="BL3" i="13" s="1"/>
  <c r="B703" i="5"/>
  <c r="E703" i="5" s="1"/>
  <c r="C703" i="5"/>
  <c r="M60" i="9"/>
  <c r="BM3" i="13" s="1"/>
  <c r="B741" i="5"/>
  <c r="E741" i="5" s="1"/>
  <c r="C741" i="5"/>
  <c r="N60" i="9"/>
  <c r="BN3" i="13" s="1"/>
  <c r="B399" i="6"/>
  <c r="C399" i="6"/>
  <c r="O60" i="9"/>
  <c r="B437" i="6"/>
  <c r="C437" i="6"/>
  <c r="E437" i="6" s="1"/>
  <c r="P60" i="9"/>
  <c r="BP3" i="13" s="1"/>
  <c r="B475" i="6"/>
  <c r="C475" i="6"/>
  <c r="Q60" i="9"/>
  <c r="BQ3" i="13" s="1"/>
  <c r="B57" i="7"/>
  <c r="C57" i="7"/>
  <c r="E57" i="7" s="1"/>
  <c r="R60" i="9"/>
  <c r="BR3" i="13" s="1"/>
  <c r="B171" i="7"/>
  <c r="C171" i="7"/>
  <c r="S60" i="9"/>
  <c r="BS3" i="13" s="1"/>
  <c r="B209" i="7"/>
  <c r="C209" i="7"/>
  <c r="T60" i="9"/>
  <c r="BT3" i="13" s="1"/>
  <c r="B323" i="7"/>
  <c r="C323" i="7"/>
  <c r="U60" i="9"/>
  <c r="BU3" i="13" s="1"/>
  <c r="B361" i="7"/>
  <c r="E361" i="7" s="1"/>
  <c r="C361" i="7"/>
  <c r="V60" i="9"/>
  <c r="BV3" i="13" s="1"/>
  <c r="B95" i="8"/>
  <c r="C95" i="8"/>
  <c r="W60" i="9"/>
  <c r="B210" i="5"/>
  <c r="C210" i="5"/>
  <c r="E61" i="9"/>
  <c r="BE4" i="13" s="1"/>
  <c r="B362" i="5"/>
  <c r="C362" i="5"/>
  <c r="F61" i="9"/>
  <c r="BF4" i="13" s="1"/>
  <c r="B400" i="5"/>
  <c r="C400" i="5"/>
  <c r="E400" i="5" s="1"/>
  <c r="G61" i="9"/>
  <c r="BG4" i="13" s="1"/>
  <c r="B514" i="5"/>
  <c r="C514" i="5"/>
  <c r="H61" i="9"/>
  <c r="BH4" i="13" s="1"/>
  <c r="B552" i="5"/>
  <c r="C552" i="5"/>
  <c r="I61" i="9"/>
  <c r="BI4" i="13" s="1"/>
  <c r="B590" i="5"/>
  <c r="C590" i="5"/>
  <c r="J61" i="9"/>
  <c r="BJ4" i="13" s="1"/>
  <c r="B628" i="5"/>
  <c r="E628" i="5" s="1"/>
  <c r="C628" i="5"/>
  <c r="K61" i="9"/>
  <c r="BK4" i="13" s="1"/>
  <c r="B666" i="5"/>
  <c r="C666" i="5"/>
  <c r="L61" i="9"/>
  <c r="B704" i="5"/>
  <c r="C704" i="5"/>
  <c r="E704" i="5" s="1"/>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s="1"/>
  <c r="B96" i="8"/>
  <c r="C96" i="8"/>
  <c r="E96" i="8" s="1"/>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E706" i="5" s="1"/>
  <c r="M63" i="9"/>
  <c r="BM6" i="13" s="1"/>
  <c r="B744" i="5"/>
  <c r="C744" i="5"/>
  <c r="N63" i="9"/>
  <c r="BN6" i="13" s="1"/>
  <c r="B402" i="6"/>
  <c r="C402" i="6"/>
  <c r="O63" i="9"/>
  <c r="BO6" i="13"/>
  <c r="B440" i="6"/>
  <c r="C440" i="6"/>
  <c r="P63" i="9"/>
  <c r="BP6" i="13" s="1"/>
  <c r="B478" i="6"/>
  <c r="C478" i="6"/>
  <c r="Q63" i="9"/>
  <c r="BQ6" i="13" s="1"/>
  <c r="B60" i="7"/>
  <c r="C60" i="7"/>
  <c r="E60" i="7" s="1"/>
  <c r="R63" i="9"/>
  <c r="BR6" i="13" s="1"/>
  <c r="B174" i="7"/>
  <c r="C174" i="7"/>
  <c r="S63" i="9"/>
  <c r="BS6" i="13" s="1"/>
  <c r="B212" i="7"/>
  <c r="C212" i="7"/>
  <c r="T63" i="9"/>
  <c r="BT6" i="13" s="1"/>
  <c r="B326" i="7"/>
  <c r="C326" i="7"/>
  <c r="U63" i="9"/>
  <c r="BU6" i="13" s="1"/>
  <c r="B364" i="7"/>
  <c r="C364" i="7"/>
  <c r="V63" i="9"/>
  <c r="BV6" i="13" s="1"/>
  <c r="B98" i="8"/>
  <c r="C98" i="8"/>
  <c r="E98" i="8" s="1"/>
  <c r="W63" i="9"/>
  <c r="BW6" i="13" s="1"/>
  <c r="B213" i="5"/>
  <c r="C213" i="5"/>
  <c r="B365" i="5"/>
  <c r="C365" i="5"/>
  <c r="F64" i="9"/>
  <c r="BF7" i="13" s="1"/>
  <c r="B403" i="5"/>
  <c r="C403" i="5"/>
  <c r="G64" i="9"/>
  <c r="BG7" i="13" s="1"/>
  <c r="B517" i="5"/>
  <c r="C517" i="5"/>
  <c r="H64" i="9"/>
  <c r="BH7" i="13" s="1"/>
  <c r="B555" i="5"/>
  <c r="C555" i="5"/>
  <c r="I64" i="9"/>
  <c r="BI7" i="13" s="1"/>
  <c r="B593" i="5"/>
  <c r="C593" i="5"/>
  <c r="J64" i="9"/>
  <c r="BJ7" i="13" s="1"/>
  <c r="B631" i="5"/>
  <c r="C631" i="5"/>
  <c r="K64" i="9"/>
  <c r="AR7" i="11" s="1"/>
  <c r="B669" i="5"/>
  <c r="C669" i="5"/>
  <c r="L64" i="9"/>
  <c r="BL7" i="13" s="1"/>
  <c r="B707" i="5"/>
  <c r="C707" i="5"/>
  <c r="M64" i="9"/>
  <c r="BM7" i="13" s="1"/>
  <c r="B745" i="5"/>
  <c r="C745" i="5"/>
  <c r="N64" i="9"/>
  <c r="BN7" i="13" s="1"/>
  <c r="B403" i="6"/>
  <c r="C403" i="6"/>
  <c r="E403" i="6" s="1"/>
  <c r="O64" i="9"/>
  <c r="BO7" i="13" s="1"/>
  <c r="B441" i="6"/>
  <c r="C441" i="6"/>
  <c r="P64" i="9"/>
  <c r="BP7" i="13" s="1"/>
  <c r="B479" i="6"/>
  <c r="C479" i="6"/>
  <c r="Q64" i="9"/>
  <c r="BQ7" i="13" s="1"/>
  <c r="B61" i="7"/>
  <c r="C61" i="7"/>
  <c r="R64" i="9"/>
  <c r="BR7" i="13" s="1"/>
  <c r="B175" i="7"/>
  <c r="C175" i="7"/>
  <c r="S64" i="9"/>
  <c r="BS7" i="13" s="1"/>
  <c r="B213" i="7"/>
  <c r="C213" i="7"/>
  <c r="T64" i="9"/>
  <c r="BT7" i="13" s="1"/>
  <c r="B327" i="7"/>
  <c r="C327" i="7"/>
  <c r="U64" i="9"/>
  <c r="BU7" i="13" s="1"/>
  <c r="B365" i="7"/>
  <c r="C365" i="7"/>
  <c r="E365" i="7" s="1"/>
  <c r="V64" i="9"/>
  <c r="BV7" i="13" s="1"/>
  <c r="B99" i="8"/>
  <c r="C99" i="8"/>
  <c r="E99" i="8" s="1"/>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s="1"/>
  <c r="B214" i="7"/>
  <c r="C214" i="7"/>
  <c r="T65" i="9"/>
  <c r="BT8" i="13" s="1"/>
  <c r="B328" i="7"/>
  <c r="C328" i="7"/>
  <c r="U65" i="9"/>
  <c r="BU8" i="13" s="1"/>
  <c r="B366" i="7"/>
  <c r="C366" i="7"/>
  <c r="V65" i="9"/>
  <c r="BV8" i="13" s="1"/>
  <c r="B100" i="8"/>
  <c r="C100" i="8"/>
  <c r="W65" i="9"/>
  <c r="BW8" i="13" s="1"/>
  <c r="B215" i="5"/>
  <c r="C215" i="5"/>
  <c r="B367" i="5"/>
  <c r="C367" i="5"/>
  <c r="F66" i="9"/>
  <c r="BF9" i="13" s="1"/>
  <c r="B405" i="5"/>
  <c r="C405" i="5"/>
  <c r="E405" i="5" s="1"/>
  <c r="B519" i="5"/>
  <c r="C519" i="5"/>
  <c r="H66" i="9"/>
  <c r="BH9" i="13" s="1"/>
  <c r="B557" i="5"/>
  <c r="C557" i="5"/>
  <c r="I66" i="9"/>
  <c r="AP9" i="11" s="1"/>
  <c r="B595" i="5"/>
  <c r="C595" i="5"/>
  <c r="E595" i="5" s="1"/>
  <c r="J66" i="9"/>
  <c r="AQ9" i="11"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E711" i="5" s="1"/>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E712" i="5" s="1"/>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E332" i="7" s="1"/>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B564" i="5"/>
  <c r="I73" i="9" s="1"/>
  <c r="BI16" i="13" s="1"/>
  <c r="C564" i="5"/>
  <c r="B602" i="5"/>
  <c r="J73" i="9" s="1"/>
  <c r="BJ16" i="13" s="1"/>
  <c r="C602" i="5"/>
  <c r="B640" i="5"/>
  <c r="C640" i="5"/>
  <c r="K73" i="9" s="1"/>
  <c r="BK16" i="13" s="1"/>
  <c r="B678" i="5"/>
  <c r="C678" i="5"/>
  <c r="L73" i="9"/>
  <c r="BL16" i="13" s="1"/>
  <c r="B716" i="5"/>
  <c r="M73" i="9" s="1"/>
  <c r="BM16" i="13" s="1"/>
  <c r="C716" i="5"/>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V73" i="9"/>
  <c r="BV16" i="13" s="1"/>
  <c r="B108" i="8"/>
  <c r="W73" i="9" s="1"/>
  <c r="BW16" i="13" s="1"/>
  <c r="C108" i="8"/>
  <c r="B223" i="5"/>
  <c r="E74" i="9" s="1"/>
  <c r="BE17" i="13" s="1"/>
  <c r="C223" i="5"/>
  <c r="E223" i="5" s="1"/>
  <c r="B375" i="5"/>
  <c r="F74" i="9" s="1"/>
  <c r="BF17" i="13" s="1"/>
  <c r="C375" i="5"/>
  <c r="B413" i="5"/>
  <c r="G74" i="9" s="1"/>
  <c r="BG17" i="13" s="1"/>
  <c r="C413" i="5"/>
  <c r="B527" i="5"/>
  <c r="C527" i="5"/>
  <c r="H74" i="9" s="1"/>
  <c r="BH17" i="13" s="1"/>
  <c r="B565" i="5"/>
  <c r="C565" i="5"/>
  <c r="E565" i="5" s="1"/>
  <c r="I74" i="9"/>
  <c r="BI17" i="13" s="1"/>
  <c r="B603" i="5"/>
  <c r="J74" i="9" s="1"/>
  <c r="BJ17" i="13" s="1"/>
  <c r="C603" i="5"/>
  <c r="B641" i="5"/>
  <c r="C641" i="5"/>
  <c r="K74" i="9"/>
  <c r="BK17" i="13" s="1"/>
  <c r="B679" i="5"/>
  <c r="L74" i="9" s="1"/>
  <c r="BL17" i="13" s="1"/>
  <c r="C679" i="5"/>
  <c r="E679" i="5" s="1"/>
  <c r="B717" i="5"/>
  <c r="M74" i="9" s="1"/>
  <c r="BM17" i="13" s="1"/>
  <c r="C717" i="5"/>
  <c r="B755" i="5"/>
  <c r="C755" i="5"/>
  <c r="N74" i="9"/>
  <c r="BN17" i="13" s="1"/>
  <c r="B413" i="6"/>
  <c r="O74" i="9" s="1"/>
  <c r="BO17" i="13" s="1"/>
  <c r="C413" i="6"/>
  <c r="B451" i="6"/>
  <c r="C451" i="6"/>
  <c r="P74" i="9" s="1"/>
  <c r="BP17" i="13" s="1"/>
  <c r="B489" i="6"/>
  <c r="C489" i="6"/>
  <c r="Q74" i="9"/>
  <c r="BQ17" i="13" s="1"/>
  <c r="B71" i="7"/>
  <c r="R74" i="9" s="1"/>
  <c r="BR17" i="13" s="1"/>
  <c r="C71" i="7"/>
  <c r="B185" i="7"/>
  <c r="C185" i="7"/>
  <c r="E185" i="7" s="1"/>
  <c r="S74" i="9"/>
  <c r="BS17" i="13" s="1"/>
  <c r="B223" i="7"/>
  <c r="T74" i="9" s="1"/>
  <c r="BT17" i="13" s="1"/>
  <c r="C223" i="7"/>
  <c r="B337" i="7"/>
  <c r="U74" i="9" s="1"/>
  <c r="BU17" i="13" s="1"/>
  <c r="C337" i="7"/>
  <c r="B375" i="7"/>
  <c r="V74" i="9" s="1"/>
  <c r="BV17" i="13" s="1"/>
  <c r="C375" i="7"/>
  <c r="B109" i="8"/>
  <c r="W74" i="9" s="1"/>
  <c r="BW17" i="13" s="1"/>
  <c r="C109" i="8"/>
  <c r="B224" i="5"/>
  <c r="C224" i="5"/>
  <c r="E75" i="9" s="1"/>
  <c r="BE18" i="13" s="1"/>
  <c r="B376" i="5"/>
  <c r="C376" i="5"/>
  <c r="F75" i="9"/>
  <c r="BF18" i="13" s="1"/>
  <c r="B414" i="5"/>
  <c r="G75" i="9" s="1"/>
  <c r="BG18" i="13" s="1"/>
  <c r="C414" i="5"/>
  <c r="E414" i="5" s="1"/>
  <c r="B528" i="5"/>
  <c r="C528" i="5"/>
  <c r="H75" i="9"/>
  <c r="BH18" i="13" s="1"/>
  <c r="B566" i="5"/>
  <c r="I75" i="9" s="1"/>
  <c r="BI18" i="13" s="1"/>
  <c r="C566" i="5"/>
  <c r="E566" i="5" s="1"/>
  <c r="B604" i="5"/>
  <c r="J75" i="9" s="1"/>
  <c r="BJ18" i="13" s="1"/>
  <c r="C604" i="5"/>
  <c r="B642" i="5"/>
  <c r="C642" i="5"/>
  <c r="K75" i="9"/>
  <c r="BK18" i="13" s="1"/>
  <c r="B680" i="5"/>
  <c r="L75" i="9" s="1"/>
  <c r="BL18" i="13" s="1"/>
  <c r="C680" i="5"/>
  <c r="B718" i="5"/>
  <c r="C718" i="5"/>
  <c r="M75" i="9" s="1"/>
  <c r="BM18" i="13" s="1"/>
  <c r="B756" i="5"/>
  <c r="C756" i="5"/>
  <c r="E756" i="5" s="1"/>
  <c r="N75" i="9"/>
  <c r="BN18" i="13" s="1"/>
  <c r="B414" i="6"/>
  <c r="O75" i="9" s="1"/>
  <c r="BO18" i="13" s="1"/>
  <c r="C414" i="6"/>
  <c r="B452" i="6"/>
  <c r="C452" i="6"/>
  <c r="P75" i="9"/>
  <c r="BP18" i="13" s="1"/>
  <c r="B490" i="6"/>
  <c r="Q75" i="9" s="1"/>
  <c r="BQ18" i="13" s="1"/>
  <c r="C490" i="6"/>
  <c r="E490" i="6" s="1"/>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E110" i="8" s="1"/>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E643" i="5" s="1"/>
  <c r="K76" i="9"/>
  <c r="BK19" i="13" s="1"/>
  <c r="B681" i="5"/>
  <c r="L76" i="9" s="1"/>
  <c r="BL19" i="13" s="1"/>
  <c r="C681" i="5"/>
  <c r="E681" i="5" s="1"/>
  <c r="B719" i="5"/>
  <c r="C719" i="5"/>
  <c r="M76" i="9"/>
  <c r="BM19" i="13" s="1"/>
  <c r="B757" i="5"/>
  <c r="N76" i="9" s="1"/>
  <c r="BN19" i="13" s="1"/>
  <c r="C757" i="5"/>
  <c r="E757" i="5" s="1"/>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E644" i="5" s="1"/>
  <c r="B682" i="5"/>
  <c r="C682" i="5"/>
  <c r="B720" i="5"/>
  <c r="C720" i="5"/>
  <c r="M77" i="9"/>
  <c r="BM20" i="13" s="1"/>
  <c r="B758" i="5"/>
  <c r="C758" i="5"/>
  <c r="B416" i="6"/>
  <c r="C416" i="6"/>
  <c r="B454" i="6"/>
  <c r="C454" i="6"/>
  <c r="B492" i="6"/>
  <c r="Q77" i="9" s="1"/>
  <c r="BQ20" i="13" s="1"/>
  <c r="C492" i="6"/>
  <c r="E492" i="6" s="1"/>
  <c r="B74" i="7"/>
  <c r="C74" i="7"/>
  <c r="R77" i="9" s="1"/>
  <c r="BR20" i="13" s="1"/>
  <c r="B188" i="7"/>
  <c r="C188" i="7"/>
  <c r="S77" i="9" s="1"/>
  <c r="BS20" i="13" s="1"/>
  <c r="B226" i="7"/>
  <c r="T77" i="9" s="1"/>
  <c r="BT20" i="13" s="1"/>
  <c r="C226" i="7"/>
  <c r="B340" i="7"/>
  <c r="U77" i="9" s="1"/>
  <c r="BU20" i="13" s="1"/>
  <c r="C340" i="7"/>
  <c r="E340" i="7" s="1"/>
  <c r="B378" i="7"/>
  <c r="V77" i="9" s="1"/>
  <c r="BV20" i="13" s="1"/>
  <c r="C378" i="7"/>
  <c r="B112" i="8"/>
  <c r="W77" i="9" s="1"/>
  <c r="BW20" i="13" s="1"/>
  <c r="C112" i="8"/>
  <c r="B227" i="5"/>
  <c r="C227" i="5"/>
  <c r="D227" i="5" s="1"/>
  <c r="E78" i="9" s="1"/>
  <c r="BE21" i="13" s="1"/>
  <c r="B379" i="5"/>
  <c r="D379" i="5" s="1"/>
  <c r="F78" i="9" s="1"/>
  <c r="BF21" i="13" s="1"/>
  <c r="C379" i="5"/>
  <c r="B417" i="5"/>
  <c r="C417" i="5"/>
  <c r="D417" i="5" s="1"/>
  <c r="G78" i="9" s="1"/>
  <c r="BG21" i="13" s="1"/>
  <c r="B531" i="5"/>
  <c r="C531" i="5"/>
  <c r="D531" i="5"/>
  <c r="H78" i="9" s="1"/>
  <c r="BH21" i="13" s="1"/>
  <c r="B569" i="5"/>
  <c r="I78" i="9" s="1"/>
  <c r="BI21" i="13" s="1"/>
  <c r="C569" i="5"/>
  <c r="B607" i="5"/>
  <c r="D607" i="5" s="1"/>
  <c r="J78" i="9" s="1"/>
  <c r="BJ21" i="13" s="1"/>
  <c r="C607" i="5"/>
  <c r="B645" i="5"/>
  <c r="C645" i="5"/>
  <c r="B683" i="5"/>
  <c r="L78" i="9" s="1"/>
  <c r="BL21" i="13" s="1"/>
  <c r="C683" i="5"/>
  <c r="B721" i="5"/>
  <c r="C721" i="5"/>
  <c r="D721" i="5" s="1"/>
  <c r="M78" i="9" s="1"/>
  <c r="BM21" i="13" s="1"/>
  <c r="B759" i="5"/>
  <c r="D759" i="5" s="1"/>
  <c r="N78" i="9" s="1"/>
  <c r="BN21" i="13" s="1"/>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C379" i="7"/>
  <c r="V78" i="9"/>
  <c r="BV21" i="13" s="1"/>
  <c r="B113" i="8"/>
  <c r="C113" i="8"/>
  <c r="W78" i="9" s="1"/>
  <c r="BW21" i="13" s="1"/>
  <c r="B228" i="5"/>
  <c r="D228" i="5" s="1"/>
  <c r="E79" i="9" s="1"/>
  <c r="BE22" i="13" s="1"/>
  <c r="C228" i="5"/>
  <c r="B380" i="5"/>
  <c r="D380" i="5" s="1"/>
  <c r="F79" i="9" s="1"/>
  <c r="BF22" i="13" s="1"/>
  <c r="C380" i="5"/>
  <c r="B418" i="5"/>
  <c r="C418" i="5"/>
  <c r="B532" i="5"/>
  <c r="C532" i="5"/>
  <c r="B570" i="5"/>
  <c r="I79" i="9" s="1"/>
  <c r="BI22" i="13" s="1"/>
  <c r="C570" i="5"/>
  <c r="B608" i="5"/>
  <c r="C608" i="5"/>
  <c r="B646" i="5"/>
  <c r="C646" i="5"/>
  <c r="B684" i="5"/>
  <c r="C684" i="5"/>
  <c r="B722" i="5"/>
  <c r="C722" i="5"/>
  <c r="B760" i="5"/>
  <c r="C760" i="5"/>
  <c r="B418" i="6"/>
  <c r="D418" i="6" s="1"/>
  <c r="O79" i="9" s="1"/>
  <c r="BO22" i="13" s="1"/>
  <c r="C418" i="6"/>
  <c r="B456" i="6"/>
  <c r="C456" i="6"/>
  <c r="B494" i="6"/>
  <c r="C494" i="6"/>
  <c r="B76" i="7"/>
  <c r="C76" i="7"/>
  <c r="B190" i="7"/>
  <c r="D190" i="7" s="1"/>
  <c r="S79" i="9" s="1"/>
  <c r="BS22" i="13" s="1"/>
  <c r="C190" i="7"/>
  <c r="B228" i="7"/>
  <c r="C228" i="7"/>
  <c r="B342" i="7"/>
  <c r="U79" i="9" s="1"/>
  <c r="BU22" i="13" s="1"/>
  <c r="C342" i="7"/>
  <c r="B380" i="7"/>
  <c r="C380" i="7"/>
  <c r="B114" i="8"/>
  <c r="W79" i="9" s="1"/>
  <c r="BW22" i="13" s="1"/>
  <c r="C114" i="8"/>
  <c r="B229" i="5"/>
  <c r="C229" i="5"/>
  <c r="B381" i="5"/>
  <c r="C381" i="5"/>
  <c r="B419" i="5"/>
  <c r="C419" i="5"/>
  <c r="B533" i="5"/>
  <c r="C533" i="5"/>
  <c r="D533" i="5"/>
  <c r="B571" i="5"/>
  <c r="D571" i="5" s="1"/>
  <c r="C571" i="5"/>
  <c r="B609" i="5"/>
  <c r="C609" i="5"/>
  <c r="B647" i="5"/>
  <c r="D647" i="5" s="1"/>
  <c r="K80" i="9" s="1"/>
  <c r="BK23" i="13" s="1"/>
  <c r="C647" i="5"/>
  <c r="B685" i="5"/>
  <c r="C685" i="5"/>
  <c r="B723" i="5"/>
  <c r="C723" i="5"/>
  <c r="B761" i="5"/>
  <c r="C761" i="5"/>
  <c r="B419" i="6"/>
  <c r="C419" i="6"/>
  <c r="B457" i="6"/>
  <c r="D457" i="6" s="1"/>
  <c r="C457" i="6"/>
  <c r="B495" i="6"/>
  <c r="C495" i="6"/>
  <c r="D495" i="6"/>
  <c r="Q80" i="9" s="1"/>
  <c r="BQ23" i="13" s="1"/>
  <c r="B77" i="7"/>
  <c r="C77" i="7"/>
  <c r="B191" i="7"/>
  <c r="D191" i="7" s="1"/>
  <c r="S80" i="9" s="1"/>
  <c r="BS23" i="13" s="1"/>
  <c r="C191" i="7"/>
  <c r="B229" i="7"/>
  <c r="C229" i="7"/>
  <c r="B343" i="7"/>
  <c r="C343" i="7"/>
  <c r="B381" i="7"/>
  <c r="C381" i="7"/>
  <c r="B115" i="8"/>
  <c r="C115" i="8"/>
  <c r="B230" i="5"/>
  <c r="D230" i="5" s="1"/>
  <c r="E81" i="9" s="1"/>
  <c r="BE24" i="13" s="1"/>
  <c r="C230" i="5"/>
  <c r="B382" i="5"/>
  <c r="C382" i="5"/>
  <c r="D382" i="5" s="1"/>
  <c r="B420" i="5"/>
  <c r="C420" i="5"/>
  <c r="D420" i="5" s="1"/>
  <c r="G81" i="9" s="1"/>
  <c r="BG24" i="13" s="1"/>
  <c r="B534" i="5"/>
  <c r="D534" i="5" s="1"/>
  <c r="H81" i="9" s="1"/>
  <c r="BH24" i="13" s="1"/>
  <c r="C534" i="5"/>
  <c r="B572" i="5"/>
  <c r="D572" i="5" s="1"/>
  <c r="I81" i="9" s="1"/>
  <c r="BI24" i="13" s="1"/>
  <c r="C572" i="5"/>
  <c r="B610" i="5"/>
  <c r="C610" i="5"/>
  <c r="B648" i="5"/>
  <c r="C648" i="5"/>
  <c r="B686" i="5"/>
  <c r="C686" i="5"/>
  <c r="B724" i="5"/>
  <c r="D724" i="5" s="1"/>
  <c r="M81" i="9" s="1"/>
  <c r="BM24" i="13" s="1"/>
  <c r="C724" i="5"/>
  <c r="B762" i="5"/>
  <c r="C762" i="5"/>
  <c r="D762" i="5" s="1"/>
  <c r="N81" i="9" s="1"/>
  <c r="BN24" i="13" s="1"/>
  <c r="B420" i="6"/>
  <c r="C420" i="6"/>
  <c r="D420" i="6" s="1"/>
  <c r="O81" i="9" s="1"/>
  <c r="BO24" i="13" s="1"/>
  <c r="B458" i="6"/>
  <c r="D458" i="6" s="1"/>
  <c r="C458" i="6"/>
  <c r="B496" i="6"/>
  <c r="D496" i="6" s="1"/>
  <c r="Q81" i="9" s="1"/>
  <c r="BQ24" i="13" s="1"/>
  <c r="C496" i="6"/>
  <c r="B78" i="7"/>
  <c r="C78" i="7"/>
  <c r="B192" i="7"/>
  <c r="C192" i="7"/>
  <c r="B230" i="7"/>
  <c r="C230" i="7"/>
  <c r="B344" i="7"/>
  <c r="D344" i="7" s="1"/>
  <c r="U81" i="9" s="1"/>
  <c r="BU24" i="13" s="1"/>
  <c r="C344" i="7"/>
  <c r="B382" i="7"/>
  <c r="D382" i="7" s="1"/>
  <c r="V81" i="9" s="1"/>
  <c r="BV24" i="13" s="1"/>
  <c r="C382" i="7"/>
  <c r="B116" i="8"/>
  <c r="C116" i="8"/>
  <c r="B231" i="5"/>
  <c r="D231" i="5" s="1"/>
  <c r="E82" i="9" s="1"/>
  <c r="BE25" i="13" s="1"/>
  <c r="C231" i="5"/>
  <c r="B383" i="5"/>
  <c r="C383" i="5"/>
  <c r="B421" i="5"/>
  <c r="D421" i="5" s="1"/>
  <c r="C421" i="5"/>
  <c r="G82" i="9"/>
  <c r="BG25" i="13" s="1"/>
  <c r="B535" i="5"/>
  <c r="C535" i="5"/>
  <c r="B573" i="5"/>
  <c r="C573" i="5"/>
  <c r="B611" i="5"/>
  <c r="D611" i="5" s="1"/>
  <c r="J82" i="9" s="1"/>
  <c r="BJ25" i="13" s="1"/>
  <c r="C611" i="5"/>
  <c r="B649" i="5"/>
  <c r="D649" i="5" s="1"/>
  <c r="K82" i="9" s="1"/>
  <c r="BK25" i="13" s="1"/>
  <c r="C649" i="5"/>
  <c r="B687" i="5"/>
  <c r="C687" i="5"/>
  <c r="D687" i="5" s="1"/>
  <c r="L82" i="9" s="1"/>
  <c r="BL25" i="13" s="1"/>
  <c r="B725" i="5"/>
  <c r="C725" i="5"/>
  <c r="B763" i="5"/>
  <c r="D763" i="5" s="1"/>
  <c r="N82" i="9" s="1"/>
  <c r="BN25" i="13" s="1"/>
  <c r="C763" i="5"/>
  <c r="B421" i="6"/>
  <c r="D421" i="6" s="1"/>
  <c r="O82" i="9" s="1"/>
  <c r="BO25" i="13" s="1"/>
  <c r="C421" i="6"/>
  <c r="B459" i="6"/>
  <c r="C459" i="6"/>
  <c r="B497" i="6"/>
  <c r="C497" i="6"/>
  <c r="B79" i="7"/>
  <c r="C79" i="7"/>
  <c r="B193" i="7"/>
  <c r="C193" i="7"/>
  <c r="B231" i="7"/>
  <c r="C231" i="7"/>
  <c r="B345" i="7"/>
  <c r="C345" i="7"/>
  <c r="B383" i="7"/>
  <c r="D383" i="7" s="1"/>
  <c r="V82" i="9" s="1"/>
  <c r="BV25" i="13" s="1"/>
  <c r="C383" i="7"/>
  <c r="B117" i="8"/>
  <c r="C117" i="8"/>
  <c r="B232" i="5"/>
  <c r="C232" i="5"/>
  <c r="B384" i="5"/>
  <c r="C384" i="5"/>
  <c r="B422" i="5"/>
  <c r="C422" i="5"/>
  <c r="B536" i="5"/>
  <c r="C536" i="5"/>
  <c r="B574" i="5"/>
  <c r="C574" i="5"/>
  <c r="B612" i="5"/>
  <c r="C612" i="5"/>
  <c r="B650" i="5"/>
  <c r="C650" i="5"/>
  <c r="B688" i="5"/>
  <c r="D688" i="5" s="1"/>
  <c r="E688" i="5" s="1"/>
  <c r="C688" i="5"/>
  <c r="B726" i="5"/>
  <c r="C726" i="5"/>
  <c r="B764" i="5"/>
  <c r="C764" i="5"/>
  <c r="B422" i="6"/>
  <c r="C422" i="6"/>
  <c r="B460" i="6"/>
  <c r="D460" i="6" s="1"/>
  <c r="P83" i="9" s="1"/>
  <c r="BP26" i="13" s="1"/>
  <c r="C460" i="6"/>
  <c r="B498" i="6"/>
  <c r="D498" i="6" s="1"/>
  <c r="Q83" i="9" s="1"/>
  <c r="BQ26" i="13" s="1"/>
  <c r="C498" i="6"/>
  <c r="B80" i="7"/>
  <c r="C80" i="7"/>
  <c r="B194" i="7"/>
  <c r="D194" i="7" s="1"/>
  <c r="C194" i="7"/>
  <c r="B232" i="7"/>
  <c r="C232" i="7"/>
  <c r="B346" i="7"/>
  <c r="C346" i="7"/>
  <c r="B384" i="7"/>
  <c r="C384" i="7"/>
  <c r="D384" i="7" s="1"/>
  <c r="B118" i="8"/>
  <c r="D118" i="8" s="1"/>
  <c r="W83" i="9" s="1"/>
  <c r="BW26" i="13" s="1"/>
  <c r="C118" i="8"/>
  <c r="B233" i="5"/>
  <c r="C233" i="5"/>
  <c r="B385" i="5"/>
  <c r="D385" i="5" s="1"/>
  <c r="F84" i="9" s="1"/>
  <c r="BF27" i="13" s="1"/>
  <c r="C385" i="5"/>
  <c r="B423" i="5"/>
  <c r="C423" i="5"/>
  <c r="B537" i="5"/>
  <c r="C537" i="5"/>
  <c r="B575" i="5"/>
  <c r="C575" i="5"/>
  <c r="B613" i="5"/>
  <c r="C613" i="5"/>
  <c r="B651" i="5"/>
  <c r="C651" i="5"/>
  <c r="D651" i="5" s="1"/>
  <c r="B689" i="5"/>
  <c r="C689" i="5"/>
  <c r="B727" i="5"/>
  <c r="C727" i="5"/>
  <c r="B765" i="5"/>
  <c r="D765" i="5" s="1"/>
  <c r="N84" i="9" s="1"/>
  <c r="BN27" i="13" s="1"/>
  <c r="C765" i="5"/>
  <c r="B423" i="6"/>
  <c r="C423" i="6"/>
  <c r="B461" i="6"/>
  <c r="D461" i="6" s="1"/>
  <c r="P84" i="9" s="1"/>
  <c r="BP27" i="13" s="1"/>
  <c r="C461" i="6"/>
  <c r="B499" i="6"/>
  <c r="C499" i="6"/>
  <c r="B81" i="7"/>
  <c r="C81" i="7"/>
  <c r="B195" i="7"/>
  <c r="C195" i="7"/>
  <c r="B233" i="7"/>
  <c r="D233" i="7" s="1"/>
  <c r="T84" i="9" s="1"/>
  <c r="BT27" i="13" s="1"/>
  <c r="C233" i="7"/>
  <c r="B347" i="7"/>
  <c r="D347" i="7" s="1"/>
  <c r="U84" i="9" s="1"/>
  <c r="BU27" i="13" s="1"/>
  <c r="C347" i="7"/>
  <c r="B385" i="7"/>
  <c r="D385" i="7" s="1"/>
  <c r="V84" i="9" s="1"/>
  <c r="BV27" i="13" s="1"/>
  <c r="C385" i="7"/>
  <c r="B119" i="8"/>
  <c r="C119" i="8"/>
  <c r="B234" i="5"/>
  <c r="C234" i="5"/>
  <c r="B386" i="5"/>
  <c r="C386" i="5"/>
  <c r="B424" i="5"/>
  <c r="C424" i="5"/>
  <c r="B538" i="5"/>
  <c r="C538" i="5"/>
  <c r="B576" i="5"/>
  <c r="C576" i="5"/>
  <c r="B614" i="5"/>
  <c r="C614" i="5"/>
  <c r="B652" i="5"/>
  <c r="D652" i="5" s="1"/>
  <c r="K85" i="9" s="1"/>
  <c r="BK28" i="13" s="1"/>
  <c r="C652" i="5"/>
  <c r="B690" i="5"/>
  <c r="D690" i="5" s="1"/>
  <c r="L85" i="9" s="1"/>
  <c r="BL28" i="13" s="1"/>
  <c r="C690" i="5"/>
  <c r="B728" i="5"/>
  <c r="C728" i="5"/>
  <c r="B766" i="5"/>
  <c r="C766" i="5"/>
  <c r="B424" i="6"/>
  <c r="C424" i="6"/>
  <c r="B462" i="6"/>
  <c r="C462" i="6"/>
  <c r="B500" i="6"/>
  <c r="D500" i="6" s="1"/>
  <c r="Q85" i="9" s="1"/>
  <c r="BQ28" i="13" s="1"/>
  <c r="C500" i="6"/>
  <c r="B82" i="7"/>
  <c r="D82" i="7" s="1"/>
  <c r="C82" i="7"/>
  <c r="B196" i="7"/>
  <c r="D196" i="7" s="1"/>
  <c r="S85" i="9" s="1"/>
  <c r="BS28" i="13" s="1"/>
  <c r="C196" i="7"/>
  <c r="B234" i="7"/>
  <c r="C234" i="7"/>
  <c r="B348" i="7"/>
  <c r="C348" i="7"/>
  <c r="B386" i="7"/>
  <c r="C386" i="7"/>
  <c r="B120" i="8"/>
  <c r="C120" i="8"/>
  <c r="B235" i="5"/>
  <c r="C235" i="5"/>
  <c r="D235" i="5" s="1"/>
  <c r="B387" i="5"/>
  <c r="C387" i="5"/>
  <c r="B425" i="5"/>
  <c r="C425" i="5"/>
  <c r="B539" i="5"/>
  <c r="D539" i="5" s="1"/>
  <c r="H86" i="9" s="1"/>
  <c r="BH29" i="13" s="1"/>
  <c r="C539" i="5"/>
  <c r="B577" i="5"/>
  <c r="C577" i="5"/>
  <c r="B615" i="5"/>
  <c r="C615" i="5"/>
  <c r="B653" i="5"/>
  <c r="D653" i="5" s="1"/>
  <c r="K86" i="9" s="1"/>
  <c r="BK29" i="13" s="1"/>
  <c r="C653" i="5"/>
  <c r="B691" i="5"/>
  <c r="C691" i="5"/>
  <c r="B729" i="5"/>
  <c r="D729" i="5" s="1"/>
  <c r="M86" i="9" s="1"/>
  <c r="C729" i="5"/>
  <c r="B767" i="5"/>
  <c r="C767" i="5"/>
  <c r="B425" i="6"/>
  <c r="C425" i="6"/>
  <c r="B463" i="6"/>
  <c r="C463" i="6"/>
  <c r="B501" i="6"/>
  <c r="D501" i="6" s="1"/>
  <c r="C501" i="6"/>
  <c r="B83" i="7"/>
  <c r="C83" i="7"/>
  <c r="B197" i="7"/>
  <c r="D197" i="7" s="1"/>
  <c r="C197" i="7"/>
  <c r="S86" i="9"/>
  <c r="BS29" i="13" s="1"/>
  <c r="B235" i="7"/>
  <c r="C235" i="7"/>
  <c r="B349" i="7"/>
  <c r="C349" i="7"/>
  <c r="B387" i="7"/>
  <c r="C387" i="7"/>
  <c r="B121" i="8"/>
  <c r="C121" i="8"/>
  <c r="B236" i="5"/>
  <c r="C236" i="5"/>
  <c r="B388" i="5"/>
  <c r="C388" i="5"/>
  <c r="B426" i="5"/>
  <c r="C426" i="5"/>
  <c r="B540" i="5"/>
  <c r="C540" i="5"/>
  <c r="B578" i="5"/>
  <c r="C578" i="5"/>
  <c r="B616" i="5"/>
  <c r="D616" i="5" s="1"/>
  <c r="J87" i="9" s="1"/>
  <c r="BJ30" i="13" s="1"/>
  <c r="C616" i="5"/>
  <c r="B654" i="5"/>
  <c r="C654" i="5"/>
  <c r="B692" i="5"/>
  <c r="C692" i="5"/>
  <c r="B730" i="5"/>
  <c r="C730" i="5"/>
  <c r="B768" i="5"/>
  <c r="D768" i="5" s="1"/>
  <c r="N87" i="9" s="1"/>
  <c r="BN30" i="13" s="1"/>
  <c r="C768" i="5"/>
  <c r="B426" i="6"/>
  <c r="C426" i="6"/>
  <c r="B464" i="6"/>
  <c r="C464" i="6"/>
  <c r="B502" i="6"/>
  <c r="C502" i="6"/>
  <c r="B84" i="7"/>
  <c r="D84" i="7" s="1"/>
  <c r="R87" i="9" s="1"/>
  <c r="BR30" i="13" s="1"/>
  <c r="C84" i="7"/>
  <c r="B198" i="7"/>
  <c r="C198" i="7"/>
  <c r="B236" i="7"/>
  <c r="C236" i="7"/>
  <c r="B350" i="7"/>
  <c r="C350" i="7"/>
  <c r="B388" i="7"/>
  <c r="D388" i="7" s="1"/>
  <c r="V87" i="9" s="1"/>
  <c r="BV30" i="13" s="1"/>
  <c r="C388" i="7"/>
  <c r="B122" i="8"/>
  <c r="D122" i="8" s="1"/>
  <c r="W87" i="9" s="1"/>
  <c r="BW30" i="13" s="1"/>
  <c r="C122" i="8"/>
  <c r="B237" i="5"/>
  <c r="D237" i="5" s="1"/>
  <c r="E88" i="9" s="1"/>
  <c r="BE31" i="13" s="1"/>
  <c r="C237" i="5"/>
  <c r="B389" i="5"/>
  <c r="D389" i="5" s="1"/>
  <c r="C389" i="5"/>
  <c r="B427" i="5"/>
  <c r="C427" i="5"/>
  <c r="B541" i="5"/>
  <c r="C541" i="5"/>
  <c r="B579" i="5"/>
  <c r="D579" i="5" s="1"/>
  <c r="I88" i="9" s="1"/>
  <c r="BI31" i="13" s="1"/>
  <c r="C579" i="5"/>
  <c r="B617" i="5"/>
  <c r="C617" i="5"/>
  <c r="B655" i="5"/>
  <c r="C655" i="5"/>
  <c r="B693" i="5"/>
  <c r="C693" i="5"/>
  <c r="D693" i="5" s="1"/>
  <c r="L88" i="9" s="1"/>
  <c r="BL31" i="13" s="1"/>
  <c r="B731" i="5"/>
  <c r="C731" i="5"/>
  <c r="D731" i="5"/>
  <c r="B769" i="5"/>
  <c r="C769" i="5"/>
  <c r="B427" i="6"/>
  <c r="D427" i="6" s="1"/>
  <c r="O88" i="9" s="1"/>
  <c r="BO31" i="13" s="1"/>
  <c r="C427" i="6"/>
  <c r="B465" i="6"/>
  <c r="C465" i="6"/>
  <c r="B503" i="6"/>
  <c r="C503" i="6"/>
  <c r="B85" i="7"/>
  <c r="C85" i="7"/>
  <c r="B199" i="7"/>
  <c r="D199" i="7" s="1"/>
  <c r="S88" i="9" s="1"/>
  <c r="BS31" i="13" s="1"/>
  <c r="C199" i="7"/>
  <c r="B237" i="7"/>
  <c r="C237" i="7"/>
  <c r="B351" i="7"/>
  <c r="C351" i="7"/>
  <c r="B389" i="7"/>
  <c r="C389" i="7"/>
  <c r="B123" i="8"/>
  <c r="D123" i="8" s="1"/>
  <c r="W88" i="9" s="1"/>
  <c r="BW31" i="13" s="1"/>
  <c r="C123" i="8"/>
  <c r="B238" i="5"/>
  <c r="C238" i="5"/>
  <c r="D238" i="5" s="1"/>
  <c r="E89" i="9" s="1"/>
  <c r="BE32" i="13" s="1"/>
  <c r="B390" i="5"/>
  <c r="C390" i="5"/>
  <c r="B428" i="5"/>
  <c r="C428" i="5"/>
  <c r="B542" i="5"/>
  <c r="C542" i="5"/>
  <c r="D542" i="5"/>
  <c r="B580" i="5"/>
  <c r="C580" i="5"/>
  <c r="B618" i="5"/>
  <c r="C618" i="5"/>
  <c r="B656" i="5"/>
  <c r="C656" i="5"/>
  <c r="B694" i="5"/>
  <c r="C694" i="5"/>
  <c r="B732" i="5"/>
  <c r="C732" i="5"/>
  <c r="B770" i="5"/>
  <c r="C770" i="5"/>
  <c r="D770" i="5"/>
  <c r="N89" i="9" s="1"/>
  <c r="BN32" i="13" s="1"/>
  <c r="B428" i="6"/>
  <c r="C428" i="6"/>
  <c r="B466" i="6"/>
  <c r="C466" i="6"/>
  <c r="B504" i="6"/>
  <c r="D504" i="6" s="1"/>
  <c r="Q89" i="9" s="1"/>
  <c r="BQ32" i="13" s="1"/>
  <c r="C504" i="6"/>
  <c r="B86" i="7"/>
  <c r="D86" i="7" s="1"/>
  <c r="R89" i="9" s="1"/>
  <c r="BR32" i="13" s="1"/>
  <c r="C86" i="7"/>
  <c r="B200" i="7"/>
  <c r="D200" i="7" s="1"/>
  <c r="S89" i="9" s="1"/>
  <c r="BS32" i="13" s="1"/>
  <c r="C200" i="7"/>
  <c r="B238" i="7"/>
  <c r="C238" i="7"/>
  <c r="B352" i="7"/>
  <c r="C352" i="7"/>
  <c r="B390" i="7"/>
  <c r="D390" i="7" s="1"/>
  <c r="V89" i="9" s="1"/>
  <c r="BV32" i="13" s="1"/>
  <c r="C390" i="7"/>
  <c r="B124" i="8"/>
  <c r="C124" i="8"/>
  <c r="B239" i="5"/>
  <c r="C239" i="5"/>
  <c r="B391" i="5"/>
  <c r="C391" i="5"/>
  <c r="B429" i="5"/>
  <c r="D429" i="5" s="1"/>
  <c r="G90" i="9" s="1"/>
  <c r="BG33" i="13" s="1"/>
  <c r="C429" i="5"/>
  <c r="B543" i="5"/>
  <c r="D543" i="5" s="1"/>
  <c r="H90" i="9" s="1"/>
  <c r="BH33" i="13" s="1"/>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B87" i="7"/>
  <c r="C87" i="7"/>
  <c r="D87" i="7" s="1"/>
  <c r="R90" i="9" s="1"/>
  <c r="BR33" i="13" s="1"/>
  <c r="B201" i="7"/>
  <c r="C201" i="7"/>
  <c r="B239" i="7"/>
  <c r="C239" i="7"/>
  <c r="B353" i="7"/>
  <c r="C353" i="7"/>
  <c r="B391" i="7"/>
  <c r="C391" i="7"/>
  <c r="B125" i="8"/>
  <c r="D125" i="8" s="1"/>
  <c r="C125" i="8"/>
  <c r="B240" i="5"/>
  <c r="C240" i="5"/>
  <c r="B392" i="5"/>
  <c r="D392" i="5" s="1"/>
  <c r="F91" i="9" s="1"/>
  <c r="BF34" i="13" s="1"/>
  <c r="C392" i="5"/>
  <c r="B430" i="5"/>
  <c r="C430" i="5"/>
  <c r="B544" i="5"/>
  <c r="C544" i="5"/>
  <c r="D544" i="5" s="1"/>
  <c r="H91" i="9" s="1"/>
  <c r="BH34" i="13" s="1"/>
  <c r="B582" i="5"/>
  <c r="C582" i="5"/>
  <c r="B620" i="5"/>
  <c r="C620" i="5"/>
  <c r="D620" i="5"/>
  <c r="J91" i="9" s="1"/>
  <c r="BJ34" i="13" s="1"/>
  <c r="B658" i="5"/>
  <c r="C658" i="5"/>
  <c r="D658" i="5" s="1"/>
  <c r="B696" i="5"/>
  <c r="C696" i="5"/>
  <c r="B734" i="5"/>
  <c r="C734" i="5"/>
  <c r="B772" i="5"/>
  <c r="C772" i="5"/>
  <c r="B430" i="6"/>
  <c r="C430" i="6"/>
  <c r="B468" i="6"/>
  <c r="C468" i="6"/>
  <c r="B506" i="6"/>
  <c r="C506" i="6"/>
  <c r="B88" i="7"/>
  <c r="D88" i="7" s="1"/>
  <c r="R91" i="9" s="1"/>
  <c r="BR34" i="13" s="1"/>
  <c r="C88" i="7"/>
  <c r="B202" i="7"/>
  <c r="D202" i="7" s="1"/>
  <c r="S91" i="9" s="1"/>
  <c r="BS34" i="13" s="1"/>
  <c r="C202" i="7"/>
  <c r="B240" i="7"/>
  <c r="C240" i="7"/>
  <c r="B354" i="7"/>
  <c r="C354" i="7"/>
  <c r="B392" i="7"/>
  <c r="D392" i="7" s="1"/>
  <c r="V91" i="9" s="1"/>
  <c r="BV34" i="13" s="1"/>
  <c r="C392" i="7"/>
  <c r="B126" i="8"/>
  <c r="C126" i="8"/>
  <c r="B241" i="5"/>
  <c r="C241" i="5"/>
  <c r="B393" i="5"/>
  <c r="C393" i="5"/>
  <c r="B431" i="5"/>
  <c r="C431" i="5"/>
  <c r="B545" i="5"/>
  <c r="C545" i="5"/>
  <c r="B583" i="5"/>
  <c r="C583" i="5"/>
  <c r="B621" i="5"/>
  <c r="C621" i="5"/>
  <c r="B659" i="5"/>
  <c r="C659" i="5"/>
  <c r="B697" i="5"/>
  <c r="C697" i="5"/>
  <c r="B735" i="5"/>
  <c r="C735" i="5"/>
  <c r="B773" i="5"/>
  <c r="C773" i="5"/>
  <c r="B431" i="6"/>
  <c r="D431" i="6" s="1"/>
  <c r="O92" i="9" s="1"/>
  <c r="BO35" i="13" s="1"/>
  <c r="C431" i="6"/>
  <c r="B469" i="6"/>
  <c r="C469" i="6"/>
  <c r="B507" i="6"/>
  <c r="D507" i="6" s="1"/>
  <c r="Q92" i="9" s="1"/>
  <c r="BQ35" i="13" s="1"/>
  <c r="C507" i="6"/>
  <c r="B89" i="7"/>
  <c r="C89" i="7"/>
  <c r="B203" i="7"/>
  <c r="C203" i="7"/>
  <c r="B241" i="7"/>
  <c r="C241" i="7"/>
  <c r="D241" i="7" s="1"/>
  <c r="T92" i="9" s="1"/>
  <c r="BT35" i="13" s="1"/>
  <c r="B355" i="7"/>
  <c r="C355" i="7"/>
  <c r="D355" i="7"/>
  <c r="U92" i="9" s="1"/>
  <c r="BU35" i="13" s="1"/>
  <c r="B393" i="7"/>
  <c r="C393" i="7"/>
  <c r="B127" i="8"/>
  <c r="D127" i="8" s="1"/>
  <c r="W92" i="9" s="1"/>
  <c r="BW35" i="13" s="1"/>
  <c r="C127" i="8"/>
  <c r="B242" i="5"/>
  <c r="C242" i="5"/>
  <c r="B394" i="5"/>
  <c r="C394" i="5"/>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C90" i="7"/>
  <c r="B204" i="7"/>
  <c r="C204" i="7"/>
  <c r="B242" i="7"/>
  <c r="D242" i="7" s="1"/>
  <c r="T93" i="9" s="1"/>
  <c r="BT36" i="13" s="1"/>
  <c r="C242" i="7"/>
  <c r="B356" i="7"/>
  <c r="D356" i="7" s="1"/>
  <c r="U93" i="9" s="1"/>
  <c r="BU36" i="13" s="1"/>
  <c r="C356" i="7"/>
  <c r="B394" i="7"/>
  <c r="C394" i="7"/>
  <c r="B128" i="8"/>
  <c r="C128" i="8"/>
  <c r="B243" i="5"/>
  <c r="C243" i="5"/>
  <c r="B395" i="5"/>
  <c r="C395" i="5"/>
  <c r="B433" i="5"/>
  <c r="D433" i="5" s="1"/>
  <c r="C433" i="5"/>
  <c r="B547" i="5"/>
  <c r="C547" i="5"/>
  <c r="B585" i="5"/>
  <c r="C585" i="5"/>
  <c r="B623" i="5"/>
  <c r="C623" i="5"/>
  <c r="B661" i="5"/>
  <c r="D661" i="5" s="1"/>
  <c r="K94" i="9" s="1"/>
  <c r="BK37" i="13" s="1"/>
  <c r="C661" i="5"/>
  <c r="B699" i="5"/>
  <c r="C699" i="5"/>
  <c r="B737" i="5"/>
  <c r="C737" i="5"/>
  <c r="B775" i="5"/>
  <c r="C775" i="5"/>
  <c r="B433" i="6"/>
  <c r="D433" i="6" s="1"/>
  <c r="O94" i="9" s="1"/>
  <c r="BO37" i="13" s="1"/>
  <c r="C433" i="6"/>
  <c r="B471" i="6"/>
  <c r="D471" i="6" s="1"/>
  <c r="P94" i="9" s="1"/>
  <c r="BP37" i="13" s="1"/>
  <c r="C471" i="6"/>
  <c r="B509" i="6"/>
  <c r="D509" i="6" s="1"/>
  <c r="Q94" i="9" s="1"/>
  <c r="C509" i="6"/>
  <c r="B91" i="7"/>
  <c r="C91" i="7"/>
  <c r="B205" i="7"/>
  <c r="C205" i="7"/>
  <c r="B243" i="7"/>
  <c r="D243" i="7" s="1"/>
  <c r="T94" i="9" s="1"/>
  <c r="BT37" i="13" s="1"/>
  <c r="C243" i="7"/>
  <c r="B357" i="7"/>
  <c r="C357" i="7"/>
  <c r="B395" i="7"/>
  <c r="D395" i="7" s="1"/>
  <c r="V94" i="9" s="1"/>
  <c r="BV37" i="13" s="1"/>
  <c r="C395" i="7"/>
  <c r="B129" i="8"/>
  <c r="D129" i="8" s="1"/>
  <c r="W94" i="9" s="1"/>
  <c r="BW37" i="13" s="1"/>
  <c r="C129" i="8"/>
  <c r="B172" i="5"/>
  <c r="C172" i="5"/>
  <c r="D61" i="9"/>
  <c r="BD4" i="13" s="1"/>
  <c r="B174" i="5"/>
  <c r="C174" i="5"/>
  <c r="D63" i="9"/>
  <c r="BD6" i="13" s="1"/>
  <c r="B175" i="5"/>
  <c r="C175" i="5"/>
  <c r="B176" i="5"/>
  <c r="C176" i="5"/>
  <c r="E176" i="5" s="1"/>
  <c r="D65" i="9"/>
  <c r="BD8" i="13" s="1"/>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E186" i="5" s="1"/>
  <c r="D75" i="9"/>
  <c r="BD18" i="13" s="1"/>
  <c r="B187" i="5"/>
  <c r="D76" i="9" s="1"/>
  <c r="BD19" i="13" s="1"/>
  <c r="C187" i="5"/>
  <c r="B188" i="5"/>
  <c r="C188" i="5"/>
  <c r="B189" i="5"/>
  <c r="C189" i="5"/>
  <c r="B190" i="5"/>
  <c r="D190" i="5" s="1"/>
  <c r="C190" i="5"/>
  <c r="B191" i="5"/>
  <c r="C191" i="5"/>
  <c r="D191" i="5" s="1"/>
  <c r="D80" i="9" s="1"/>
  <c r="BD23" i="13" s="1"/>
  <c r="B192" i="5"/>
  <c r="D192" i="5" s="1"/>
  <c r="D81" i="9" s="1"/>
  <c r="BD24" i="13" s="1"/>
  <c r="C192" i="5"/>
  <c r="B193" i="5"/>
  <c r="C193" i="5"/>
  <c r="B194" i="5"/>
  <c r="C194" i="5"/>
  <c r="B195" i="5"/>
  <c r="C195" i="5"/>
  <c r="B196" i="5"/>
  <c r="C196" i="5"/>
  <c r="B197" i="5"/>
  <c r="C197" i="5"/>
  <c r="B198" i="5"/>
  <c r="C198" i="5"/>
  <c r="B199" i="5"/>
  <c r="C199" i="5"/>
  <c r="D199" i="5" s="1"/>
  <c r="D88" i="9" s="1"/>
  <c r="BD31" i="13" s="1"/>
  <c r="B200" i="5"/>
  <c r="C200" i="5"/>
  <c r="D200" i="5"/>
  <c r="B201" i="5"/>
  <c r="D201" i="5" s="1"/>
  <c r="C201" i="5"/>
  <c r="B202" i="5"/>
  <c r="C202" i="5"/>
  <c r="B203" i="5"/>
  <c r="C203" i="5"/>
  <c r="B204" i="5"/>
  <c r="C204" i="5"/>
  <c r="B205" i="5"/>
  <c r="C205" i="5"/>
  <c r="B171" i="5"/>
  <c r="C171" i="5"/>
  <c r="B57" i="5"/>
  <c r="C57" i="5"/>
  <c r="B95" i="5"/>
  <c r="C95" i="5"/>
  <c r="B133" i="5"/>
  <c r="C133" i="5"/>
  <c r="B247" i="5"/>
  <c r="C247" i="5"/>
  <c r="B285" i="5"/>
  <c r="C285" i="5"/>
  <c r="B323" i="5"/>
  <c r="C323" i="5"/>
  <c r="B437" i="5"/>
  <c r="C437" i="5"/>
  <c r="K19" i="9"/>
  <c r="AG3" i="13" s="1"/>
  <c r="B475" i="5"/>
  <c r="C475" i="5"/>
  <c r="L19" i="9"/>
  <c r="AH3" i="13" s="1"/>
  <c r="B19" i="6"/>
  <c r="E19" i="6" s="1"/>
  <c r="C19" i="6"/>
  <c r="M19" i="9"/>
  <c r="AI3" i="13" s="1"/>
  <c r="B57" i="6"/>
  <c r="C57" i="6"/>
  <c r="E57" i="6" s="1"/>
  <c r="N19" i="9"/>
  <c r="AJ3" i="13" s="1"/>
  <c r="B95" i="6"/>
  <c r="C95" i="6"/>
  <c r="O19" i="9"/>
  <c r="AK3" i="13" s="1"/>
  <c r="B133" i="6"/>
  <c r="C133" i="6"/>
  <c r="E133" i="6" s="1"/>
  <c r="P19" i="9"/>
  <c r="AL3" i="13" s="1"/>
  <c r="B171" i="6"/>
  <c r="C171" i="6"/>
  <c r="Q19" i="9"/>
  <c r="AM3" i="13" s="1"/>
  <c r="B209" i="6"/>
  <c r="C209" i="6"/>
  <c r="R19" i="9"/>
  <c r="AN3" i="13"/>
  <c r="B247" i="6"/>
  <c r="C247" i="6"/>
  <c r="S19" i="9"/>
  <c r="AO3" i="13" s="1"/>
  <c r="B285" i="6"/>
  <c r="C285" i="6"/>
  <c r="E285" i="6" s="1"/>
  <c r="T19" i="9"/>
  <c r="AP3" i="13" s="1"/>
  <c r="B323" i="6"/>
  <c r="C323" i="6"/>
  <c r="E323" i="6" s="1"/>
  <c r="U19" i="9"/>
  <c r="AQ3" i="13" s="1"/>
  <c r="B361" i="6"/>
  <c r="C361" i="6"/>
  <c r="E361" i="6" s="1"/>
  <c r="V19" i="9"/>
  <c r="AR3" i="13" s="1"/>
  <c r="B513" i="6"/>
  <c r="C513" i="6"/>
  <c r="W19" i="9"/>
  <c r="AS3" i="13" s="1"/>
  <c r="B551" i="6"/>
  <c r="C551" i="6"/>
  <c r="X19" i="9"/>
  <c r="AT3" i="13" s="1"/>
  <c r="B589" i="6"/>
  <c r="C589" i="6"/>
  <c r="Y19" i="9"/>
  <c r="AU3" i="13" s="1"/>
  <c r="B627" i="6"/>
  <c r="C627" i="6"/>
  <c r="E627" i="6" s="1"/>
  <c r="Z19" i="9"/>
  <c r="AV3" i="13" s="1"/>
  <c r="B19" i="7"/>
  <c r="C19" i="7"/>
  <c r="AA19" i="9"/>
  <c r="AW3" i="13" s="1"/>
  <c r="B95" i="7"/>
  <c r="C95" i="7"/>
  <c r="AB19" i="9"/>
  <c r="AX3" i="13" s="1"/>
  <c r="B133" i="7"/>
  <c r="C133" i="7"/>
  <c r="AC19" i="9"/>
  <c r="AY3" i="13" s="1"/>
  <c r="B247" i="7"/>
  <c r="C247" i="7"/>
  <c r="AD19" i="9"/>
  <c r="AZ3" i="13" s="1"/>
  <c r="B285" i="7"/>
  <c r="C285" i="7"/>
  <c r="AE19" i="9"/>
  <c r="BA3" i="13" s="1"/>
  <c r="B19" i="8"/>
  <c r="C19" i="8"/>
  <c r="AF19" i="9"/>
  <c r="BB3" i="13" s="1"/>
  <c r="B57" i="8"/>
  <c r="C57" i="8"/>
  <c r="AG19" i="9"/>
  <c r="AF3" i="11" s="1"/>
  <c r="B58" i="5"/>
  <c r="C58" i="5"/>
  <c r="E20" i="9"/>
  <c r="AA4" i="13" s="1"/>
  <c r="B96" i="5"/>
  <c r="C96" i="5"/>
  <c r="F20" i="9"/>
  <c r="AB4" i="13" s="1"/>
  <c r="B134" i="5"/>
  <c r="C134" i="5"/>
  <c r="B248" i="5"/>
  <c r="C248" i="5"/>
  <c r="H20" i="9"/>
  <c r="AD4" i="13" s="1"/>
  <c r="B286" i="5"/>
  <c r="C286" i="5"/>
  <c r="I20" i="9"/>
  <c r="AE4" i="13" s="1"/>
  <c r="B324" i="5"/>
  <c r="C324" i="5"/>
  <c r="J20" i="9"/>
  <c r="AF4" i="13" s="1"/>
  <c r="B438" i="5"/>
  <c r="C438" i="5"/>
  <c r="K20" i="9"/>
  <c r="AG4" i="13" s="1"/>
  <c r="B476" i="5"/>
  <c r="C476" i="5"/>
  <c r="L20" i="9"/>
  <c r="AH4" i="13" s="1"/>
  <c r="B20" i="6"/>
  <c r="C20" i="6"/>
  <c r="M20" i="9"/>
  <c r="AI4" i="13" s="1"/>
  <c r="B58" i="6"/>
  <c r="C58" i="6"/>
  <c r="N20" i="9"/>
  <c r="AJ4" i="13" s="1"/>
  <c r="B96" i="6"/>
  <c r="C96" i="6"/>
  <c r="O20" i="9"/>
  <c r="AK4" i="13" s="1"/>
  <c r="B134" i="6"/>
  <c r="C134" i="6"/>
  <c r="P20" i="9"/>
  <c r="AL4" i="13" s="1"/>
  <c r="B172" i="6"/>
  <c r="C172" i="6"/>
  <c r="Q20" i="9"/>
  <c r="AM4" i="13" s="1"/>
  <c r="B210" i="6"/>
  <c r="C210" i="6"/>
  <c r="R20" i="9"/>
  <c r="AN4" i="13" s="1"/>
  <c r="B248" i="6"/>
  <c r="C248" i="6"/>
  <c r="S20" i="9"/>
  <c r="AO4" i="13" s="1"/>
  <c r="B286" i="6"/>
  <c r="C286" i="6"/>
  <c r="T20" i="9"/>
  <c r="AP4" i="13" s="1"/>
  <c r="B324" i="6"/>
  <c r="C324" i="6"/>
  <c r="E324" i="6" s="1"/>
  <c r="U20" i="9"/>
  <c r="AQ4" i="13" s="1"/>
  <c r="B362" i="6"/>
  <c r="C362" i="6"/>
  <c r="V20" i="9"/>
  <c r="AR4" i="13" s="1"/>
  <c r="B514" i="6"/>
  <c r="C514" i="6"/>
  <c r="W20" i="9"/>
  <c r="AS4" i="13" s="1"/>
  <c r="B552" i="6"/>
  <c r="C552" i="6"/>
  <c r="X20" i="9"/>
  <c r="AT4" i="13" s="1"/>
  <c r="B590" i="6"/>
  <c r="C590" i="6"/>
  <c r="Y20" i="9"/>
  <c r="AU4" i="13" s="1"/>
  <c r="B628" i="6"/>
  <c r="C628" i="6"/>
  <c r="Z20" i="9"/>
  <c r="AV4" i="13" s="1"/>
  <c r="B20" i="7"/>
  <c r="C20" i="7"/>
  <c r="AA20" i="9"/>
  <c r="AW4" i="13"/>
  <c r="B96" i="7"/>
  <c r="C96" i="7"/>
  <c r="AB20" i="9"/>
  <c r="AX4" i="13" s="1"/>
  <c r="B134" i="7"/>
  <c r="C134" i="7"/>
  <c r="AC20" i="9"/>
  <c r="AY4" i="13" s="1"/>
  <c r="B248" i="7"/>
  <c r="C248" i="7"/>
  <c r="AD20" i="9"/>
  <c r="AZ4" i="13" s="1"/>
  <c r="B286" i="7"/>
  <c r="C286" i="7"/>
  <c r="E286" i="7" s="1"/>
  <c r="AE20" i="9"/>
  <c r="BA4" i="13" s="1"/>
  <c r="B20" i="8"/>
  <c r="C20" i="8"/>
  <c r="AF20" i="9"/>
  <c r="BB4" i="13" s="1"/>
  <c r="B58" i="8"/>
  <c r="C58" i="8"/>
  <c r="AG20" i="9"/>
  <c r="BC4" i="13" s="1"/>
  <c r="B60" i="5"/>
  <c r="C60" i="5"/>
  <c r="B98" i="5"/>
  <c r="C98" i="5"/>
  <c r="F22" i="9"/>
  <c r="AB6" i="13" s="1"/>
  <c r="B136" i="5"/>
  <c r="C136" i="5"/>
  <c r="G22" i="9"/>
  <c r="AC6" i="13" s="1"/>
  <c r="B250" i="5"/>
  <c r="C250" i="5"/>
  <c r="H22" i="9"/>
  <c r="AD6" i="13" s="1"/>
  <c r="B288" i="5"/>
  <c r="C288" i="5"/>
  <c r="I22" i="9"/>
  <c r="AE6" i="13" s="1"/>
  <c r="B326" i="5"/>
  <c r="C326" i="5"/>
  <c r="B440" i="5"/>
  <c r="C440" i="5"/>
  <c r="E440" i="5" s="1"/>
  <c r="K22" i="9"/>
  <c r="AG6" i="13" s="1"/>
  <c r="B478" i="5"/>
  <c r="C478" i="5"/>
  <c r="L22" i="9"/>
  <c r="AH6" i="13" s="1"/>
  <c r="B22" i="6"/>
  <c r="C22" i="6"/>
  <c r="M22" i="9"/>
  <c r="AI6" i="13" s="1"/>
  <c r="B60" i="6"/>
  <c r="C60" i="6"/>
  <c r="N22" i="9"/>
  <c r="AJ6" i="13" s="1"/>
  <c r="B98" i="6"/>
  <c r="C98" i="6"/>
  <c r="O22" i="9"/>
  <c r="AK6" i="13" s="1"/>
  <c r="B136" i="6"/>
  <c r="C136" i="6"/>
  <c r="E136" i="6" s="1"/>
  <c r="P22" i="9"/>
  <c r="AL6" i="13" s="1"/>
  <c r="B174" i="6"/>
  <c r="C174" i="6"/>
  <c r="Q22" i="9"/>
  <c r="AM6" i="13" s="1"/>
  <c r="B212" i="6"/>
  <c r="C212" i="6"/>
  <c r="R22" i="9"/>
  <c r="AN6" i="13" s="1"/>
  <c r="B250" i="6"/>
  <c r="C250" i="6"/>
  <c r="E250" i="6" s="1"/>
  <c r="S22" i="9"/>
  <c r="AO6" i="13" s="1"/>
  <c r="B288" i="6"/>
  <c r="C288" i="6"/>
  <c r="T22" i="9"/>
  <c r="AP6" i="13" s="1"/>
  <c r="B326" i="6"/>
  <c r="C326" i="6"/>
  <c r="U22" i="9"/>
  <c r="AQ6" i="13" s="1"/>
  <c r="B364" i="6"/>
  <c r="C364" i="6"/>
  <c r="V22" i="9"/>
  <c r="AR6" i="13" s="1"/>
  <c r="B516" i="6"/>
  <c r="C516" i="6"/>
  <c r="E516" i="6" s="1"/>
  <c r="W22" i="9"/>
  <c r="AS6" i="13" s="1"/>
  <c r="B554" i="6"/>
  <c r="C554" i="6"/>
  <c r="X22" i="9"/>
  <c r="AT6" i="13" s="1"/>
  <c r="B592" i="6"/>
  <c r="C592" i="6"/>
  <c r="Y22" i="9"/>
  <c r="AU6" i="13" s="1"/>
  <c r="B630" i="6"/>
  <c r="C630" i="6"/>
  <c r="Z22" i="9"/>
  <c r="AV6" i="13" s="1"/>
  <c r="B22" i="7"/>
  <c r="C22" i="7"/>
  <c r="E22" i="7" s="1"/>
  <c r="AA22" i="9"/>
  <c r="AW6" i="13" s="1"/>
  <c r="B98" i="7"/>
  <c r="C98" i="7"/>
  <c r="AB22" i="9"/>
  <c r="AX6" i="13" s="1"/>
  <c r="B136" i="7"/>
  <c r="C136" i="7"/>
  <c r="AC22" i="9"/>
  <c r="AY6" i="13" s="1"/>
  <c r="B250" i="7"/>
  <c r="C250" i="7"/>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K23" i="9"/>
  <c r="AG7" i="13" s="1"/>
  <c r="B479" i="5"/>
  <c r="C479" i="5"/>
  <c r="L23" i="9"/>
  <c r="AH7" i="13" s="1"/>
  <c r="B23" i="6"/>
  <c r="C23" i="6"/>
  <c r="M23" i="9"/>
  <c r="AI7" i="13" s="1"/>
  <c r="B61" i="6"/>
  <c r="C61" i="6"/>
  <c r="N23" i="9"/>
  <c r="AJ7" i="13" s="1"/>
  <c r="B99" i="6"/>
  <c r="C99" i="6"/>
  <c r="O23" i="9"/>
  <c r="AK7" i="13" s="1"/>
  <c r="B137" i="6"/>
  <c r="C137" i="6"/>
  <c r="P23" i="9"/>
  <c r="AL7" i="13" s="1"/>
  <c r="B175" i="6"/>
  <c r="C175" i="6"/>
  <c r="E175" i="6" s="1"/>
  <c r="Q23" i="9"/>
  <c r="AM7" i="13" s="1"/>
  <c r="B213" i="6"/>
  <c r="C213" i="6"/>
  <c r="R23" i="9"/>
  <c r="AN7" i="13" s="1"/>
  <c r="B251" i="6"/>
  <c r="C251" i="6"/>
  <c r="S23" i="9"/>
  <c r="AO7" i="13" s="1"/>
  <c r="B289" i="6"/>
  <c r="C289" i="6"/>
  <c r="T23" i="9"/>
  <c r="AP7" i="13" s="1"/>
  <c r="B327" i="6"/>
  <c r="C327" i="6"/>
  <c r="U23" i="9"/>
  <c r="AQ7" i="13" s="1"/>
  <c r="B365" i="6"/>
  <c r="C365" i="6"/>
  <c r="V23" i="9"/>
  <c r="AR7" i="13" s="1"/>
  <c r="B517" i="6"/>
  <c r="C517" i="6"/>
  <c r="W23" i="9"/>
  <c r="AS7" i="13" s="1"/>
  <c r="B555" i="6"/>
  <c r="C555" i="6"/>
  <c r="X23" i="9"/>
  <c r="AT7" i="13" s="1"/>
  <c r="B593" i="6"/>
  <c r="C593" i="6"/>
  <c r="Y23" i="9"/>
  <c r="AU7" i="13" s="1"/>
  <c r="B631" i="6"/>
  <c r="E631" i="6" s="1"/>
  <c r="C631" i="6"/>
  <c r="Z23" i="9"/>
  <c r="AV7" i="13"/>
  <c r="B23" i="7"/>
  <c r="C23" i="7"/>
  <c r="AA23" i="9"/>
  <c r="AW7" i="13" s="1"/>
  <c r="B99" i="7"/>
  <c r="C99" i="7"/>
  <c r="E99" i="7" s="1"/>
  <c r="AB23" i="9"/>
  <c r="AX7" i="13" s="1"/>
  <c r="B137" i="7"/>
  <c r="C137" i="7"/>
  <c r="AC23" i="9"/>
  <c r="AY7" i="13" s="1"/>
  <c r="B251" i="7"/>
  <c r="C251" i="7"/>
  <c r="AD23" i="9"/>
  <c r="AZ7" i="13"/>
  <c r="B289" i="7"/>
  <c r="C289" i="7"/>
  <c r="AE23" i="9"/>
  <c r="BA7" i="13" s="1"/>
  <c r="B23" i="8"/>
  <c r="C23" i="8"/>
  <c r="E23" i="8" s="1"/>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E63" i="6" s="1"/>
  <c r="N25" i="9"/>
  <c r="AJ9" i="13" s="1"/>
  <c r="B101" i="6"/>
  <c r="C101" i="6"/>
  <c r="E101" i="6" s="1"/>
  <c r="O25" i="9"/>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E66" i="5" s="1"/>
  <c r="B104" i="5"/>
  <c r="C104" i="5"/>
  <c r="F28" i="9"/>
  <c r="AB12" i="13" s="1"/>
  <c r="B142" i="5"/>
  <c r="C142" i="5"/>
  <c r="G28" i="9"/>
  <c r="AC12" i="13" s="1"/>
  <c r="B256" i="5"/>
  <c r="C256" i="5"/>
  <c r="E256" i="5" s="1"/>
  <c r="H28" i="9"/>
  <c r="AD12" i="13" s="1"/>
  <c r="B294" i="5"/>
  <c r="C294" i="5"/>
  <c r="I28" i="9"/>
  <c r="AE12" i="13" s="1"/>
  <c r="B332" i="5"/>
  <c r="C332" i="5"/>
  <c r="J28" i="9"/>
  <c r="AF12" i="13" s="1"/>
  <c r="B446" i="5"/>
  <c r="E446" i="5" s="1"/>
  <c r="C446" i="5"/>
  <c r="K28" i="9" s="1"/>
  <c r="AG12" i="13" s="1"/>
  <c r="B484" i="5"/>
  <c r="L28" i="9" s="1"/>
  <c r="AH12" i="13" s="1"/>
  <c r="C484" i="5"/>
  <c r="B28" i="6"/>
  <c r="C28" i="6"/>
  <c r="B66" i="6"/>
  <c r="C66" i="6"/>
  <c r="N28" i="9" s="1"/>
  <c r="AJ12" i="13" s="1"/>
  <c r="B104" i="6"/>
  <c r="C104" i="6"/>
  <c r="O28" i="9"/>
  <c r="AK12" i="13" s="1"/>
  <c r="B142" i="6"/>
  <c r="P28" i="9" s="1"/>
  <c r="AL12" i="13" s="1"/>
  <c r="C142" i="6"/>
  <c r="E142" i="6" s="1"/>
  <c r="B180" i="6"/>
  <c r="C180" i="6"/>
  <c r="Q28" i="9"/>
  <c r="AM12" i="13" s="1"/>
  <c r="B218" i="6"/>
  <c r="R28" i="9" s="1"/>
  <c r="AN12" i="13" s="1"/>
  <c r="C218" i="6"/>
  <c r="B256" i="6"/>
  <c r="C256" i="6"/>
  <c r="S28" i="9"/>
  <c r="AO12" i="13" s="1"/>
  <c r="B294" i="6"/>
  <c r="T28" i="9" s="1"/>
  <c r="AP12" i="13" s="1"/>
  <c r="C294" i="6"/>
  <c r="B332" i="6"/>
  <c r="C332" i="6"/>
  <c r="U28" i="9" s="1"/>
  <c r="B370" i="6"/>
  <c r="C370" i="6"/>
  <c r="V28" i="9"/>
  <c r="AR12" i="13" s="1"/>
  <c r="B522" i="6"/>
  <c r="W28" i="9" s="1"/>
  <c r="AS12" i="13" s="1"/>
  <c r="C522" i="6"/>
  <c r="B560" i="6"/>
  <c r="C560" i="6"/>
  <c r="E560" i="6" s="1"/>
  <c r="X28" i="9"/>
  <c r="B598" i="6"/>
  <c r="Y28" i="9" s="1"/>
  <c r="AU12" i="13" s="1"/>
  <c r="C598" i="6"/>
  <c r="B636" i="6"/>
  <c r="C636" i="6"/>
  <c r="Z28" i="9"/>
  <c r="AV12" i="13" s="1"/>
  <c r="B28" i="7"/>
  <c r="C28" i="7"/>
  <c r="E28" i="7" s="1"/>
  <c r="AA28" i="9"/>
  <c r="AW12" i="13" s="1"/>
  <c r="B104" i="7"/>
  <c r="C104" i="7"/>
  <c r="B142" i="7"/>
  <c r="C142" i="7"/>
  <c r="AC28" i="9" s="1"/>
  <c r="AY12" i="13" s="1"/>
  <c r="B256" i="7"/>
  <c r="C256" i="7"/>
  <c r="AD28" i="9" s="1"/>
  <c r="AZ12" i="13" s="1"/>
  <c r="B294" i="7"/>
  <c r="AE28" i="9" s="1"/>
  <c r="BA12" i="13" s="1"/>
  <c r="C294" i="7"/>
  <c r="E294" i="7" s="1"/>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E295" i="5" s="1"/>
  <c r="I29" i="9"/>
  <c r="AE13" i="13" s="1"/>
  <c r="B333" i="5"/>
  <c r="C333" i="5"/>
  <c r="B447" i="5"/>
  <c r="K29" i="9" s="1"/>
  <c r="AG13" i="13" s="1"/>
  <c r="C447" i="5"/>
  <c r="B485" i="5"/>
  <c r="C485" i="5"/>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E257" i="6" s="1"/>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AA29" i="9"/>
  <c r="AW13" i="13" s="1"/>
  <c r="B105" i="7"/>
  <c r="AB29" i="9" s="1"/>
  <c r="AX13" i="13" s="1"/>
  <c r="C105" i="7"/>
  <c r="E105" i="7" s="1"/>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E297" i="7" s="1"/>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E32" i="6" s="1"/>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E640" i="6" s="1"/>
  <c r="C640" i="6"/>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E223" i="6" s="1"/>
  <c r="R33" i="9"/>
  <c r="AN17" i="13" s="1"/>
  <c r="B261" i="6"/>
  <c r="C261" i="6"/>
  <c r="B299" i="6"/>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E224" i="6" s="1"/>
  <c r="R34" i="9"/>
  <c r="AN18" i="13" s="1"/>
  <c r="B262" i="6"/>
  <c r="C262" i="6"/>
  <c r="B300" i="6"/>
  <c r="T34" i="9" s="1"/>
  <c r="AP18" i="13" s="1"/>
  <c r="C300" i="6"/>
  <c r="B338" i="6"/>
  <c r="U34" i="9" s="1"/>
  <c r="AQ18" i="13" s="1"/>
  <c r="C338" i="6"/>
  <c r="B376" i="6"/>
  <c r="C376" i="6"/>
  <c r="B528" i="6"/>
  <c r="C528" i="6"/>
  <c r="B566" i="6"/>
  <c r="C566" i="6"/>
  <c r="X34" i="9"/>
  <c r="AT18" i="13" s="1"/>
  <c r="B604" i="6"/>
  <c r="C604" i="6"/>
  <c r="E604" i="6" s="1"/>
  <c r="Y34" i="9"/>
  <c r="AU18" i="13" s="1"/>
  <c r="B642" i="6"/>
  <c r="C642" i="6"/>
  <c r="Z34" i="9"/>
  <c r="AV18" i="13" s="1"/>
  <c r="B34" i="7"/>
  <c r="C34" i="7"/>
  <c r="B110" i="7"/>
  <c r="AB34" i="9" s="1"/>
  <c r="AX18" i="13" s="1"/>
  <c r="C110" i="7"/>
  <c r="E110" i="7" s="1"/>
  <c r="B148" i="7"/>
  <c r="AC34" i="9" s="1"/>
  <c r="AY18" i="13" s="1"/>
  <c r="C148" i="7"/>
  <c r="B262" i="7"/>
  <c r="C262" i="7"/>
  <c r="B300" i="7"/>
  <c r="C300" i="7"/>
  <c r="B34" i="8"/>
  <c r="C34" i="8"/>
  <c r="AF34" i="9"/>
  <c r="BB18" i="13" s="1"/>
  <c r="B72" i="8"/>
  <c r="C72" i="8"/>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N35" i="9"/>
  <c r="AJ19" i="13" s="1"/>
  <c r="B111" i="6"/>
  <c r="C111" i="6"/>
  <c r="O35" i="9"/>
  <c r="AK19" i="13" s="1"/>
  <c r="B149" i="6"/>
  <c r="C149" i="6"/>
  <c r="B187" i="6"/>
  <c r="C187" i="6"/>
  <c r="B225" i="6"/>
  <c r="R35" i="9" s="1"/>
  <c r="AN19" i="13" s="1"/>
  <c r="C225" i="6"/>
  <c r="E225" i="6" s="1"/>
  <c r="B263" i="6"/>
  <c r="C263" i="6"/>
  <c r="B301" i="6"/>
  <c r="C301" i="6"/>
  <c r="T35" i="9"/>
  <c r="AP19" i="13" s="1"/>
  <c r="B339" i="6"/>
  <c r="C339" i="6"/>
  <c r="B377" i="6"/>
  <c r="C377" i="6"/>
  <c r="B529" i="6"/>
  <c r="C529" i="6"/>
  <c r="B567" i="6"/>
  <c r="X35" i="9" s="1"/>
  <c r="AT19" i="13" s="1"/>
  <c r="C567" i="6"/>
  <c r="B605" i="6"/>
  <c r="Y35" i="9" s="1"/>
  <c r="AU19" i="13" s="1"/>
  <c r="C605" i="6"/>
  <c r="E605" i="6" s="1"/>
  <c r="B643" i="6"/>
  <c r="C643" i="6"/>
  <c r="B35" i="7"/>
  <c r="C35" i="7"/>
  <c r="E35" i="7" s="1"/>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B150" i="5"/>
  <c r="C150" i="5"/>
  <c r="B264" i="5"/>
  <c r="C264" i="5"/>
  <c r="B302" i="5"/>
  <c r="C302" i="5"/>
  <c r="I36" i="9" s="1"/>
  <c r="AE20" i="13" s="1"/>
  <c r="B340" i="5"/>
  <c r="C340" i="5"/>
  <c r="B454" i="5"/>
  <c r="C454" i="5"/>
  <c r="B492" i="5"/>
  <c r="C492" i="5"/>
  <c r="B36" i="6"/>
  <c r="C36" i="6"/>
  <c r="M36" i="9" s="1"/>
  <c r="AI20" i="13" s="1"/>
  <c r="B74" i="6"/>
  <c r="C74" i="6"/>
  <c r="B112" i="6"/>
  <c r="O36" i="9" s="1"/>
  <c r="AK20" i="13" s="1"/>
  <c r="C112" i="6"/>
  <c r="B150" i="6"/>
  <c r="P36" i="9" s="1"/>
  <c r="AL20" i="13" s="1"/>
  <c r="C150" i="6"/>
  <c r="B188" i="6"/>
  <c r="C188" i="6"/>
  <c r="B226" i="6"/>
  <c r="C226" i="6"/>
  <c r="B264" i="6"/>
  <c r="C264" i="6"/>
  <c r="B302" i="6"/>
  <c r="C302" i="6"/>
  <c r="B340" i="6"/>
  <c r="U36" i="9" s="1"/>
  <c r="AQ20" i="13" s="1"/>
  <c r="C340" i="6"/>
  <c r="E340" i="6" s="1"/>
  <c r="B378" i="6"/>
  <c r="C378" i="6"/>
  <c r="B530" i="6"/>
  <c r="W36" i="9" s="1"/>
  <c r="AS20" i="13" s="1"/>
  <c r="C530" i="6"/>
  <c r="B568" i="6"/>
  <c r="C568" i="6"/>
  <c r="X36" i="9" s="1"/>
  <c r="AT20" i="13" s="1"/>
  <c r="B606" i="6"/>
  <c r="C606" i="6"/>
  <c r="B644" i="6"/>
  <c r="C644" i="6"/>
  <c r="B36" i="7"/>
  <c r="C36" i="7"/>
  <c r="B112" i="7"/>
  <c r="C112" i="7"/>
  <c r="E112" i="7" s="1"/>
  <c r="AB36" i="9"/>
  <c r="AX20" i="13" s="1"/>
  <c r="B150" i="7"/>
  <c r="AC36" i="9" s="1"/>
  <c r="AY20" i="13" s="1"/>
  <c r="C150" i="7"/>
  <c r="E150" i="7" s="1"/>
  <c r="B264" i="7"/>
  <c r="C264" i="7"/>
  <c r="B302" i="7"/>
  <c r="C302" i="7"/>
  <c r="E302" i="7" s="1"/>
  <c r="AE36" i="9"/>
  <c r="BA20" i="13" s="1"/>
  <c r="B36" i="8"/>
  <c r="AF36" i="9" s="1"/>
  <c r="BB20" i="13" s="1"/>
  <c r="C36" i="8"/>
  <c r="E36" i="8" s="1"/>
  <c r="B74" i="8"/>
  <c r="AG36" i="9" s="1"/>
  <c r="BC20" i="13" s="1"/>
  <c r="C74" i="8"/>
  <c r="B75" i="5"/>
  <c r="C75" i="5"/>
  <c r="B113" i="5"/>
  <c r="C113" i="5"/>
  <c r="B151" i="5"/>
  <c r="C151" i="5"/>
  <c r="B265" i="5"/>
  <c r="C265" i="5"/>
  <c r="B303" i="5"/>
  <c r="C303" i="5"/>
  <c r="B341" i="5"/>
  <c r="C341" i="5"/>
  <c r="B455" i="5"/>
  <c r="C455" i="5"/>
  <c r="B493" i="5"/>
  <c r="D493" i="5" s="1"/>
  <c r="L37" i="9" s="1"/>
  <c r="AH21" i="13" s="1"/>
  <c r="C493" i="5"/>
  <c r="B37" i="6"/>
  <c r="D37" i="6" s="1"/>
  <c r="M37" i="9" s="1"/>
  <c r="AI21" i="13" s="1"/>
  <c r="C37" i="6"/>
  <c r="B75" i="6"/>
  <c r="C75" i="6"/>
  <c r="B113" i="6"/>
  <c r="C113" i="6"/>
  <c r="B151" i="6"/>
  <c r="C151" i="6"/>
  <c r="B189" i="6"/>
  <c r="C189" i="6"/>
  <c r="D189" i="6" s="1"/>
  <c r="Q37" i="9" s="1"/>
  <c r="AM21" i="13" s="1"/>
  <c r="B227" i="6"/>
  <c r="C227" i="6"/>
  <c r="D227" i="6"/>
  <c r="R37" i="9"/>
  <c r="AN21" i="13" s="1"/>
  <c r="B265" i="6"/>
  <c r="D265" i="6" s="1"/>
  <c r="C265" i="6"/>
  <c r="B303" i="6"/>
  <c r="C303" i="6"/>
  <c r="B341" i="6"/>
  <c r="C341" i="6"/>
  <c r="B379" i="6"/>
  <c r="V37" i="9" s="1"/>
  <c r="AR21" i="13" s="1"/>
  <c r="C379" i="6"/>
  <c r="B531" i="6"/>
  <c r="C531" i="6"/>
  <c r="B569" i="6"/>
  <c r="C569" i="6"/>
  <c r="X37" i="9" s="1"/>
  <c r="AT21" i="13" s="1"/>
  <c r="B607" i="6"/>
  <c r="C607" i="6"/>
  <c r="B645" i="6"/>
  <c r="C645" i="6"/>
  <c r="B37" i="7"/>
  <c r="D37" i="7" s="1"/>
  <c r="C37" i="7"/>
  <c r="B113" i="7"/>
  <c r="C113" i="7"/>
  <c r="D113" i="7" s="1"/>
  <c r="AB37" i="9" s="1"/>
  <c r="AX21" i="13" s="1"/>
  <c r="B151" i="7"/>
  <c r="D151" i="7" s="1"/>
  <c r="AC37" i="9" s="1"/>
  <c r="AY21" i="13" s="1"/>
  <c r="C151" i="7"/>
  <c r="B265" i="7"/>
  <c r="AD37" i="9" s="1"/>
  <c r="AZ21" i="13" s="1"/>
  <c r="C265" i="7"/>
  <c r="B303" i="7"/>
  <c r="C303" i="7"/>
  <c r="AE37" i="9" s="1"/>
  <c r="BA21" i="13" s="1"/>
  <c r="B37" i="8"/>
  <c r="C37" i="8"/>
  <c r="B75" i="8"/>
  <c r="D75" i="8" s="1"/>
  <c r="AG37" i="9" s="1"/>
  <c r="BC21" i="13" s="1"/>
  <c r="C75" i="8"/>
  <c r="B76" i="5"/>
  <c r="C76" i="5"/>
  <c r="B114" i="5"/>
  <c r="D114" i="5" s="1"/>
  <c r="C114" i="5"/>
  <c r="B152" i="5"/>
  <c r="C152" i="5"/>
  <c r="D152" i="5"/>
  <c r="G38" i="9" s="1"/>
  <c r="AC22" i="13" s="1"/>
  <c r="B266" i="5"/>
  <c r="C266" i="5"/>
  <c r="B304" i="5"/>
  <c r="C304" i="5"/>
  <c r="B342" i="5"/>
  <c r="C342" i="5"/>
  <c r="D342" i="5" s="1"/>
  <c r="J38" i="9" s="1"/>
  <c r="AF22" i="13" s="1"/>
  <c r="B456" i="5"/>
  <c r="C456" i="5"/>
  <c r="B494" i="5"/>
  <c r="C494" i="5"/>
  <c r="B38" i="6"/>
  <c r="C38" i="6"/>
  <c r="B76" i="6"/>
  <c r="C76" i="6"/>
  <c r="B114" i="6"/>
  <c r="C114" i="6"/>
  <c r="B152" i="6"/>
  <c r="C152" i="6"/>
  <c r="B190" i="6"/>
  <c r="C190" i="6"/>
  <c r="B228" i="6"/>
  <c r="C228" i="6"/>
  <c r="D228" i="6" s="1"/>
  <c r="R38" i="9" s="1"/>
  <c r="AN22" i="13" s="1"/>
  <c r="B266" i="6"/>
  <c r="C266" i="6"/>
  <c r="B304" i="6"/>
  <c r="C304" i="6"/>
  <c r="B342" i="6"/>
  <c r="D342" i="6" s="1"/>
  <c r="C342" i="6"/>
  <c r="B380" i="6"/>
  <c r="C380" i="6"/>
  <c r="B532" i="6"/>
  <c r="D532" i="6" s="1"/>
  <c r="W38" i="9" s="1"/>
  <c r="AS22" i="13" s="1"/>
  <c r="C532" i="6"/>
  <c r="B570" i="6"/>
  <c r="C570" i="6"/>
  <c r="B608" i="6"/>
  <c r="C608" i="6"/>
  <c r="B646" i="6"/>
  <c r="C646" i="6"/>
  <c r="D646" i="6" s="1"/>
  <c r="Z38" i="9" s="1"/>
  <c r="AV22" i="13" s="1"/>
  <c r="B38" i="7"/>
  <c r="C38" i="7"/>
  <c r="B114" i="7"/>
  <c r="C114" i="7"/>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B153" i="5"/>
  <c r="C153" i="5"/>
  <c r="B267" i="5"/>
  <c r="D267" i="5" s="1"/>
  <c r="H39" i="9" s="1"/>
  <c r="AD23" i="13" s="1"/>
  <c r="C267" i="5"/>
  <c r="B305" i="5"/>
  <c r="C305" i="5"/>
  <c r="D305" i="5"/>
  <c r="I39" i="9" s="1"/>
  <c r="AE23" i="13" s="1"/>
  <c r="B343" i="5"/>
  <c r="C343" i="5"/>
  <c r="B457" i="5"/>
  <c r="C457" i="5"/>
  <c r="B495" i="5"/>
  <c r="C495" i="5"/>
  <c r="B39" i="6"/>
  <c r="C39" i="6"/>
  <c r="B77" i="6"/>
  <c r="C77" i="6"/>
  <c r="B115" i="6"/>
  <c r="C115" i="6"/>
  <c r="B153" i="6"/>
  <c r="D153" i="6" s="1"/>
  <c r="P39" i="9" s="1"/>
  <c r="AL23" i="13" s="1"/>
  <c r="C153" i="6"/>
  <c r="B191" i="6"/>
  <c r="C191" i="6"/>
  <c r="B229" i="6"/>
  <c r="C229" i="6"/>
  <c r="D229" i="6" s="1"/>
  <c r="B267" i="6"/>
  <c r="C267" i="6"/>
  <c r="B305" i="6"/>
  <c r="C305" i="6"/>
  <c r="B343" i="6"/>
  <c r="C343" i="6"/>
  <c r="D343" i="6" s="1"/>
  <c r="U39" i="9"/>
  <c r="AQ23" i="13" s="1"/>
  <c r="B381" i="6"/>
  <c r="C381" i="6"/>
  <c r="B533" i="6"/>
  <c r="C533" i="6"/>
  <c r="D533" i="6" s="1"/>
  <c r="W39" i="9" s="1"/>
  <c r="AS23" i="13" s="1"/>
  <c r="B571" i="6"/>
  <c r="C571" i="6"/>
  <c r="B609" i="6"/>
  <c r="C609" i="6"/>
  <c r="D609" i="6" s="1"/>
  <c r="B647" i="6"/>
  <c r="C647" i="6"/>
  <c r="B39" i="7"/>
  <c r="C39" i="7"/>
  <c r="B115" i="7"/>
  <c r="C115" i="7"/>
  <c r="B153" i="7"/>
  <c r="C153" i="7"/>
  <c r="B267" i="7"/>
  <c r="C267" i="7"/>
  <c r="AD39" i="9" s="1"/>
  <c r="AZ23" i="13" s="1"/>
  <c r="B305" i="7"/>
  <c r="D305" i="7" s="1"/>
  <c r="AE39" i="9" s="1"/>
  <c r="BA23" i="13" s="1"/>
  <c r="C305" i="7"/>
  <c r="B39" i="8"/>
  <c r="C39" i="8"/>
  <c r="B77" i="8"/>
  <c r="C77" i="8"/>
  <c r="B78" i="5"/>
  <c r="C78" i="5"/>
  <c r="B116" i="5"/>
  <c r="C116" i="5"/>
  <c r="B154" i="5"/>
  <c r="C154" i="5"/>
  <c r="B268" i="5"/>
  <c r="C268" i="5"/>
  <c r="B306" i="5"/>
  <c r="C306" i="5"/>
  <c r="B344" i="5"/>
  <c r="C344" i="5"/>
  <c r="B458" i="5"/>
  <c r="C458" i="5"/>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C268" i="6"/>
  <c r="B306" i="6"/>
  <c r="D306" i="6" s="1"/>
  <c r="C306" i="6"/>
  <c r="B344" i="6"/>
  <c r="C344" i="6"/>
  <c r="B382" i="6"/>
  <c r="C382" i="6"/>
  <c r="B534" i="6"/>
  <c r="D534" i="6" s="1"/>
  <c r="C534" i="6"/>
  <c r="B572" i="6"/>
  <c r="D572" i="6" s="1"/>
  <c r="X40" i="9" s="1"/>
  <c r="AT24" i="13" s="1"/>
  <c r="C572" i="6"/>
  <c r="B610" i="6"/>
  <c r="C610" i="6"/>
  <c r="B648" i="6"/>
  <c r="C648" i="6"/>
  <c r="D648" i="6"/>
  <c r="B40" i="7"/>
  <c r="C40" i="7"/>
  <c r="B116" i="7"/>
  <c r="C116" i="7"/>
  <c r="B154" i="7"/>
  <c r="C154" i="7"/>
  <c r="B268" i="7"/>
  <c r="C268" i="7"/>
  <c r="B306" i="7"/>
  <c r="C306" i="7"/>
  <c r="B40" i="8"/>
  <c r="C40" i="8"/>
  <c r="B78" i="8"/>
  <c r="C78" i="8"/>
  <c r="D78" i="8"/>
  <c r="AG40" i="9" s="1"/>
  <c r="BC24" i="13" s="1"/>
  <c r="B79" i="5"/>
  <c r="C79" i="5"/>
  <c r="B117" i="5"/>
  <c r="C117" i="5"/>
  <c r="B155" i="5"/>
  <c r="C155" i="5"/>
  <c r="B269" i="5"/>
  <c r="C269" i="5"/>
  <c r="B307" i="5"/>
  <c r="D307" i="5" s="1"/>
  <c r="C307" i="5"/>
  <c r="B345" i="5"/>
  <c r="C345" i="5"/>
  <c r="B459" i="5"/>
  <c r="C459" i="5"/>
  <c r="B497" i="5"/>
  <c r="C497" i="5"/>
  <c r="B41" i="6"/>
  <c r="D41" i="6" s="1"/>
  <c r="C41" i="6"/>
  <c r="B79" i="6"/>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D41" i="7" s="1"/>
  <c r="AA41" i="9" s="1"/>
  <c r="AW25" i="13" s="1"/>
  <c r="C41" i="7"/>
  <c r="B117" i="7"/>
  <c r="C117" i="7"/>
  <c r="B155" i="7"/>
  <c r="D155" i="7" s="1"/>
  <c r="C155" i="7"/>
  <c r="B269" i="7"/>
  <c r="C269" i="7"/>
  <c r="AD41" i="9" s="1"/>
  <c r="AZ25" i="13" s="1"/>
  <c r="B307" i="7"/>
  <c r="D307" i="7" s="1"/>
  <c r="AE41" i="9" s="1"/>
  <c r="BA25" i="13" s="1"/>
  <c r="C307" i="7"/>
  <c r="B41" i="8"/>
  <c r="C41" i="8"/>
  <c r="B79" i="8"/>
  <c r="C79" i="8"/>
  <c r="B80" i="5"/>
  <c r="C80" i="5"/>
  <c r="B118" i="5"/>
  <c r="D118" i="5" s="1"/>
  <c r="F42" i="9" s="1"/>
  <c r="AB26" i="13" s="1"/>
  <c r="C118" i="5"/>
  <c r="B156" i="5"/>
  <c r="C156" i="5"/>
  <c r="D156" i="5"/>
  <c r="B270" i="5"/>
  <c r="C270" i="5"/>
  <c r="B308" i="5"/>
  <c r="C308" i="5"/>
  <c r="B346" i="5"/>
  <c r="C346" i="5"/>
  <c r="B460" i="5"/>
  <c r="C460" i="5"/>
  <c r="B498" i="5"/>
  <c r="D498" i="5" s="1"/>
  <c r="L42" i="9" s="1"/>
  <c r="AH26" i="13" s="1"/>
  <c r="C498" i="5"/>
  <c r="B42" i="6"/>
  <c r="C42" i="6"/>
  <c r="B80" i="6"/>
  <c r="C80" i="6"/>
  <c r="B118" i="6"/>
  <c r="C118" i="6"/>
  <c r="B156" i="6"/>
  <c r="D156" i="6" s="1"/>
  <c r="C156" i="6"/>
  <c r="B194" i="6"/>
  <c r="D194" i="6" s="1"/>
  <c r="Q42" i="9" s="1"/>
  <c r="AM26" i="13" s="1"/>
  <c r="C194" i="6"/>
  <c r="B232" i="6"/>
  <c r="C232" i="6"/>
  <c r="B270" i="6"/>
  <c r="C270" i="6"/>
  <c r="B308" i="6"/>
  <c r="C308" i="6"/>
  <c r="B346" i="6"/>
  <c r="C346" i="6"/>
  <c r="B384" i="6"/>
  <c r="C384" i="6"/>
  <c r="B536" i="6"/>
  <c r="C536" i="6"/>
  <c r="D536" i="6" s="1"/>
  <c r="W42" i="9" s="1"/>
  <c r="B574" i="6"/>
  <c r="C574" i="6"/>
  <c r="B612" i="6"/>
  <c r="C612" i="6"/>
  <c r="B650" i="6"/>
  <c r="C650" i="6"/>
  <c r="B42" i="7"/>
  <c r="C42" i="7"/>
  <c r="B118" i="7"/>
  <c r="C118" i="7"/>
  <c r="B156" i="7"/>
  <c r="C156" i="7"/>
  <c r="B270" i="7"/>
  <c r="AD42" i="9" s="1"/>
  <c r="AZ26" i="13" s="1"/>
  <c r="C270" i="7"/>
  <c r="B308" i="7"/>
  <c r="C308" i="7"/>
  <c r="B42" i="8"/>
  <c r="C42" i="8"/>
  <c r="B80" i="8"/>
  <c r="C80" i="8"/>
  <c r="B81" i="5"/>
  <c r="C81" i="5"/>
  <c r="B119" i="5"/>
  <c r="C119" i="5"/>
  <c r="B157" i="5"/>
  <c r="C157" i="5"/>
  <c r="B271" i="5"/>
  <c r="C271" i="5"/>
  <c r="D271" i="5"/>
  <c r="B309" i="5"/>
  <c r="C309" i="5"/>
  <c r="D309" i="5"/>
  <c r="B347" i="5"/>
  <c r="C347" i="5"/>
  <c r="B461" i="5"/>
  <c r="C461" i="5"/>
  <c r="B499" i="5"/>
  <c r="C499" i="5"/>
  <c r="B43" i="6"/>
  <c r="C43" i="6"/>
  <c r="B81" i="6"/>
  <c r="C81" i="6"/>
  <c r="B119" i="6"/>
  <c r="C119" i="6"/>
  <c r="B157" i="6"/>
  <c r="D157" i="6" s="1"/>
  <c r="C157" i="6"/>
  <c r="B195" i="6"/>
  <c r="C195" i="6"/>
  <c r="B233" i="6"/>
  <c r="C233" i="6"/>
  <c r="D233" i="6" s="1"/>
  <c r="R43" i="9" s="1"/>
  <c r="AN27" i="13" s="1"/>
  <c r="B271" i="6"/>
  <c r="C271" i="6"/>
  <c r="B309" i="6"/>
  <c r="C309" i="6"/>
  <c r="B347" i="6"/>
  <c r="C347" i="6"/>
  <c r="B385" i="6"/>
  <c r="D385" i="6" s="1"/>
  <c r="V43" i="9" s="1"/>
  <c r="AR27" i="13" s="1"/>
  <c r="C385" i="6"/>
  <c r="B537" i="6"/>
  <c r="C537" i="6"/>
  <c r="B575" i="6"/>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D272" i="5" s="1"/>
  <c r="H44" i="9" s="1"/>
  <c r="AD28" i="13" s="1"/>
  <c r="C272" i="5"/>
  <c r="B310" i="5"/>
  <c r="D310" i="5" s="1"/>
  <c r="C310" i="5"/>
  <c r="B348" i="5"/>
  <c r="C348" i="5"/>
  <c r="B462" i="5"/>
  <c r="C462" i="5"/>
  <c r="B500" i="5"/>
  <c r="C500" i="5"/>
  <c r="B44" i="6"/>
  <c r="C44" i="6"/>
  <c r="B82" i="6"/>
  <c r="C82" i="6"/>
  <c r="B120" i="6"/>
  <c r="C120" i="6"/>
  <c r="B158" i="6"/>
  <c r="D158" i="6" s="1"/>
  <c r="P44" i="9" s="1"/>
  <c r="AL28" i="13" s="1"/>
  <c r="C158" i="6"/>
  <c r="B196" i="6"/>
  <c r="D196" i="6" s="1"/>
  <c r="Q44" i="9" s="1"/>
  <c r="AM28" i="13" s="1"/>
  <c r="C196" i="6"/>
  <c r="B234" i="6"/>
  <c r="C234" i="6"/>
  <c r="B272" i="6"/>
  <c r="C272" i="6"/>
  <c r="B310" i="6"/>
  <c r="C310" i="6"/>
  <c r="B348" i="6"/>
  <c r="C348" i="6"/>
  <c r="B386" i="6"/>
  <c r="C386" i="6"/>
  <c r="B538" i="6"/>
  <c r="C538" i="6"/>
  <c r="B576" i="6"/>
  <c r="C576" i="6"/>
  <c r="B614" i="6"/>
  <c r="D614" i="6" s="1"/>
  <c r="Y44" i="9" s="1"/>
  <c r="AU28" i="13" s="1"/>
  <c r="C614" i="6"/>
  <c r="B652" i="6"/>
  <c r="D652" i="6" s="1"/>
  <c r="Z44" i="9" s="1"/>
  <c r="AV28" i="13" s="1"/>
  <c r="C652" i="6"/>
  <c r="B44" i="7"/>
  <c r="D44" i="7" s="1"/>
  <c r="AA44" i="9" s="1"/>
  <c r="AW28" i="13" s="1"/>
  <c r="C44" i="7"/>
  <c r="B120" i="7"/>
  <c r="C120" i="7"/>
  <c r="B158" i="7"/>
  <c r="D158" i="7" s="1"/>
  <c r="AC44" i="9" s="1"/>
  <c r="AY28" i="13" s="1"/>
  <c r="C158" i="7"/>
  <c r="B272" i="7"/>
  <c r="C272" i="7"/>
  <c r="B310" i="7"/>
  <c r="C310" i="7"/>
  <c r="B44" i="8"/>
  <c r="C44" i="8"/>
  <c r="B82" i="8"/>
  <c r="D82" i="8" s="1"/>
  <c r="AG44" i="9" s="1"/>
  <c r="BC28" i="13" s="1"/>
  <c r="C82" i="8"/>
  <c r="B83" i="5"/>
  <c r="C83" i="5"/>
  <c r="B121" i="5"/>
  <c r="C121" i="5"/>
  <c r="B159" i="5"/>
  <c r="C159" i="5"/>
  <c r="B273" i="5"/>
  <c r="C273" i="5"/>
  <c r="B311" i="5"/>
  <c r="C311" i="5"/>
  <c r="B349" i="5"/>
  <c r="C349" i="5"/>
  <c r="B463" i="5"/>
  <c r="C463" i="5"/>
  <c r="B501" i="5"/>
  <c r="D501" i="5" s="1"/>
  <c r="C501" i="5"/>
  <c r="B45" i="6"/>
  <c r="D45" i="6" s="1"/>
  <c r="M45" i="9" s="1"/>
  <c r="AI29" i="13" s="1"/>
  <c r="C45" i="6"/>
  <c r="B83" i="6"/>
  <c r="C83" i="6"/>
  <c r="B121" i="6"/>
  <c r="C121" i="6"/>
  <c r="B159" i="6"/>
  <c r="D159" i="6" s="1"/>
  <c r="P45" i="9" s="1"/>
  <c r="AL29" i="13" s="1"/>
  <c r="C159" i="6"/>
  <c r="B197" i="6"/>
  <c r="D197" i="6" s="1"/>
  <c r="Q45" i="9" s="1"/>
  <c r="AM29" i="13" s="1"/>
  <c r="C197" i="6"/>
  <c r="B235" i="6"/>
  <c r="C235" i="6"/>
  <c r="B273" i="6"/>
  <c r="C273" i="6"/>
  <c r="D273" i="6" s="1"/>
  <c r="S45" i="9" s="1"/>
  <c r="AO29" i="13" s="1"/>
  <c r="B311" i="6"/>
  <c r="D311" i="6" s="1"/>
  <c r="C311" i="6"/>
  <c r="B349" i="6"/>
  <c r="C349" i="6"/>
  <c r="B387" i="6"/>
  <c r="D387" i="6" s="1"/>
  <c r="C387" i="6"/>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C274" i="5"/>
  <c r="B312" i="5"/>
  <c r="C312" i="5"/>
  <c r="D312" i="5" s="1"/>
  <c r="B350" i="5"/>
  <c r="D350" i="5" s="1"/>
  <c r="J46" i="9" s="1"/>
  <c r="AF30" i="13" s="1"/>
  <c r="C350" i="5"/>
  <c r="B464" i="5"/>
  <c r="D464" i="5" s="1"/>
  <c r="K46" i="9" s="1"/>
  <c r="AG30" i="13" s="1"/>
  <c r="C464" i="5"/>
  <c r="B502" i="5"/>
  <c r="C502" i="5"/>
  <c r="B46" i="6"/>
  <c r="C46" i="6"/>
  <c r="B84" i="6"/>
  <c r="D84" i="6" s="1"/>
  <c r="N46" i="9" s="1"/>
  <c r="AJ30" i="13" s="1"/>
  <c r="C84" i="6"/>
  <c r="B122" i="6"/>
  <c r="C122" i="6"/>
  <c r="D122" i="6" s="1"/>
  <c r="B160" i="6"/>
  <c r="C160" i="6"/>
  <c r="B198" i="6"/>
  <c r="C198" i="6"/>
  <c r="B236" i="6"/>
  <c r="D236" i="6" s="1"/>
  <c r="R46" i="9" s="1"/>
  <c r="AN30" i="13" s="1"/>
  <c r="C236" i="6"/>
  <c r="B274" i="6"/>
  <c r="C274" i="6"/>
  <c r="B312" i="6"/>
  <c r="C312" i="6"/>
  <c r="B350" i="6"/>
  <c r="C350" i="6"/>
  <c r="B388" i="6"/>
  <c r="D388" i="6" s="1"/>
  <c r="V46" i="9" s="1"/>
  <c r="AR30" i="13" s="1"/>
  <c r="C388" i="6"/>
  <c r="B540" i="6"/>
  <c r="D540" i="6" s="1"/>
  <c r="C540" i="6"/>
  <c r="B578" i="6"/>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B47" i="6"/>
  <c r="C47" i="6"/>
  <c r="B85" i="6"/>
  <c r="C85" i="6"/>
  <c r="B123" i="6"/>
  <c r="C123" i="6"/>
  <c r="B161" i="6"/>
  <c r="C161" i="6"/>
  <c r="B199" i="6"/>
  <c r="C199" i="6"/>
  <c r="B237" i="6"/>
  <c r="C237" i="6"/>
  <c r="D237" i="6"/>
  <c r="B275" i="6"/>
  <c r="C275" i="6"/>
  <c r="B313" i="6"/>
  <c r="C313" i="6"/>
  <c r="B351" i="6"/>
  <c r="C351" i="6"/>
  <c r="B389" i="6"/>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C275" i="7"/>
  <c r="B313" i="7"/>
  <c r="C313" i="7"/>
  <c r="B47" i="8"/>
  <c r="C47" i="8"/>
  <c r="D47" i="8" s="1"/>
  <c r="AF47" i="9" s="1"/>
  <c r="BB31" i="13" s="1"/>
  <c r="B85" i="8"/>
  <c r="D85" i="8" s="1"/>
  <c r="AG47" i="9" s="1"/>
  <c r="BC31" i="13" s="1"/>
  <c r="C85" i="8"/>
  <c r="B86" i="5"/>
  <c r="C86" i="5"/>
  <c r="B124" i="5"/>
  <c r="C124" i="5"/>
  <c r="B162" i="5"/>
  <c r="C162" i="5"/>
  <c r="D162" i="5"/>
  <c r="G48" i="9" s="1"/>
  <c r="AC32" i="13" s="1"/>
  <c r="B276" i="5"/>
  <c r="C276" i="5"/>
  <c r="D276" i="5"/>
  <c r="H48" i="9" s="1"/>
  <c r="AD32" i="13" s="1"/>
  <c r="B314" i="5"/>
  <c r="C314" i="5"/>
  <c r="B352" i="5"/>
  <c r="C352" i="5"/>
  <c r="B466" i="5"/>
  <c r="D466" i="5" s="1"/>
  <c r="K48" i="9" s="1"/>
  <c r="AG32" i="13" s="1"/>
  <c r="C466" i="5"/>
  <c r="B504" i="5"/>
  <c r="C504" i="5"/>
  <c r="B48" i="6"/>
  <c r="C48" i="6"/>
  <c r="B86" i="6"/>
  <c r="C86" i="6"/>
  <c r="B124" i="6"/>
  <c r="D124" i="6" s="1"/>
  <c r="C124" i="6"/>
  <c r="B162" i="6"/>
  <c r="C162" i="6"/>
  <c r="B200" i="6"/>
  <c r="C200" i="6"/>
  <c r="B238" i="6"/>
  <c r="C238" i="6"/>
  <c r="D238" i="6" s="1"/>
  <c r="R48" i="9" s="1"/>
  <c r="AN32" i="13" s="1"/>
  <c r="B276" i="6"/>
  <c r="D276" i="6" s="1"/>
  <c r="S48" i="9" s="1"/>
  <c r="AO32" i="13" s="1"/>
  <c r="C276" i="6"/>
  <c r="B314" i="6"/>
  <c r="D314" i="6" s="1"/>
  <c r="T48" i="9" s="1"/>
  <c r="AP32" i="13" s="1"/>
  <c r="C314" i="6"/>
  <c r="B352" i="6"/>
  <c r="C352" i="6"/>
  <c r="B390" i="6"/>
  <c r="C390" i="6"/>
  <c r="B542" i="6"/>
  <c r="C542" i="6"/>
  <c r="B580" i="6"/>
  <c r="C580" i="6"/>
  <c r="B618" i="6"/>
  <c r="C618" i="6"/>
  <c r="B656" i="6"/>
  <c r="D656" i="6" s="1"/>
  <c r="Z48" i="9" s="1"/>
  <c r="AV32" i="13" s="1"/>
  <c r="C656" i="6"/>
  <c r="B48" i="7"/>
  <c r="C48" i="7"/>
  <c r="B124" i="7"/>
  <c r="D124" i="7" s="1"/>
  <c r="AB48" i="9" s="1"/>
  <c r="AX32" i="13" s="1"/>
  <c r="C124" i="7"/>
  <c r="B162" i="7"/>
  <c r="C162" i="7"/>
  <c r="B276" i="7"/>
  <c r="C276" i="7"/>
  <c r="B314" i="7"/>
  <c r="C314" i="7"/>
  <c r="B48" i="8"/>
  <c r="C48" i="8"/>
  <c r="B86" i="8"/>
  <c r="C86" i="8"/>
  <c r="B87" i="5"/>
  <c r="C87" i="5"/>
  <c r="B125" i="5"/>
  <c r="C125" i="5"/>
  <c r="B163" i="5"/>
  <c r="C163" i="5"/>
  <c r="B277" i="5"/>
  <c r="C277" i="5"/>
  <c r="B315" i="5"/>
  <c r="C315" i="5"/>
  <c r="B353" i="5"/>
  <c r="D353" i="5" s="1"/>
  <c r="C353" i="5"/>
  <c r="B467" i="5"/>
  <c r="C467" i="5"/>
  <c r="B505" i="5"/>
  <c r="C505" i="5"/>
  <c r="B49" i="6"/>
  <c r="C49" i="6"/>
  <c r="D49" i="6" s="1"/>
  <c r="B87" i="6"/>
  <c r="D87" i="6" s="1"/>
  <c r="N49" i="9" s="1"/>
  <c r="AJ33" i="13" s="1"/>
  <c r="C87" i="6"/>
  <c r="B125" i="6"/>
  <c r="C125" i="6"/>
  <c r="B163" i="6"/>
  <c r="C163" i="6"/>
  <c r="B201" i="6"/>
  <c r="C201" i="6"/>
  <c r="B239" i="6"/>
  <c r="C239" i="6"/>
  <c r="B277" i="6"/>
  <c r="C277" i="6"/>
  <c r="B315" i="6"/>
  <c r="C315" i="6"/>
  <c r="D315" i="6" s="1"/>
  <c r="B353" i="6"/>
  <c r="C353" i="6"/>
  <c r="B391" i="6"/>
  <c r="D391" i="6" s="1"/>
  <c r="V49" i="9" s="1"/>
  <c r="AR33" i="13" s="1"/>
  <c r="C391" i="6"/>
  <c r="B543" i="6"/>
  <c r="C543" i="6"/>
  <c r="B581" i="6"/>
  <c r="C581" i="6"/>
  <c r="B619" i="6"/>
  <c r="C619" i="6"/>
  <c r="B657" i="6"/>
  <c r="C657" i="6"/>
  <c r="B49" i="7"/>
  <c r="C49" i="7"/>
  <c r="B125" i="7"/>
  <c r="C125" i="7"/>
  <c r="D125" i="7" s="1"/>
  <c r="AB49" i="9" s="1"/>
  <c r="AX33" i="13" s="1"/>
  <c r="B163" i="7"/>
  <c r="C163" i="7"/>
  <c r="B277" i="7"/>
  <c r="D277" i="7" s="1"/>
  <c r="AD49" i="9" s="1"/>
  <c r="AZ33" i="13" s="1"/>
  <c r="C277" i="7"/>
  <c r="B315" i="7"/>
  <c r="C315" i="7"/>
  <c r="B49" i="8"/>
  <c r="C49" i="8"/>
  <c r="B87" i="8"/>
  <c r="C87" i="8"/>
  <c r="B88" i="5"/>
  <c r="C88" i="5"/>
  <c r="B126" i="5"/>
  <c r="C126" i="5"/>
  <c r="B164" i="5"/>
  <c r="C164" i="5"/>
  <c r="B278" i="5"/>
  <c r="C278" i="5"/>
  <c r="D278" i="5"/>
  <c r="H50" i="9" s="1"/>
  <c r="AD34" i="13" s="1"/>
  <c r="B316" i="5"/>
  <c r="D316" i="5" s="1"/>
  <c r="I50" i="9" s="1"/>
  <c r="AE34" i="13" s="1"/>
  <c r="C316" i="5"/>
  <c r="B354" i="5"/>
  <c r="D354" i="5" s="1"/>
  <c r="C354" i="5"/>
  <c r="B468" i="5"/>
  <c r="C468" i="5"/>
  <c r="B506" i="5"/>
  <c r="C506" i="5"/>
  <c r="B50" i="6"/>
  <c r="C50" i="6"/>
  <c r="B88" i="6"/>
  <c r="C88" i="6"/>
  <c r="B126" i="6"/>
  <c r="C126" i="6"/>
  <c r="B164" i="6"/>
  <c r="C164" i="6"/>
  <c r="B202" i="6"/>
  <c r="C202" i="6"/>
  <c r="B240" i="6"/>
  <c r="C240" i="6"/>
  <c r="B278" i="6"/>
  <c r="D278" i="6" s="1"/>
  <c r="S50" i="9" s="1"/>
  <c r="AO34" i="13" s="1"/>
  <c r="C278" i="6"/>
  <c r="B316" i="6"/>
  <c r="C316" i="6"/>
  <c r="B354" i="6"/>
  <c r="C354" i="6"/>
  <c r="B392" i="6"/>
  <c r="C392" i="6"/>
  <c r="B544" i="6"/>
  <c r="D544" i="6" s="1"/>
  <c r="W50" i="9" s="1"/>
  <c r="AS34" i="13" s="1"/>
  <c r="C544" i="6"/>
  <c r="B582" i="6"/>
  <c r="D582" i="6" s="1"/>
  <c r="X50" i="9" s="1"/>
  <c r="AT34" i="13" s="1"/>
  <c r="C582" i="6"/>
  <c r="B620" i="6"/>
  <c r="C620" i="6"/>
  <c r="B658" i="6"/>
  <c r="C658" i="6"/>
  <c r="B50" i="7"/>
  <c r="C50" i="7"/>
  <c r="B126" i="7"/>
  <c r="C126" i="7"/>
  <c r="B164" i="7"/>
  <c r="C164" i="7"/>
  <c r="B278" i="7"/>
  <c r="C278" i="7"/>
  <c r="B316" i="7"/>
  <c r="C316" i="7"/>
  <c r="B50" i="8"/>
  <c r="C50" i="8"/>
  <c r="B88" i="8"/>
  <c r="C88" i="8"/>
  <c r="D88" i="8" s="1"/>
  <c r="AG50" i="9" s="1"/>
  <c r="BC34" i="13" s="1"/>
  <c r="B89" i="5"/>
  <c r="C89" i="5"/>
  <c r="B127" i="5"/>
  <c r="C127" i="5"/>
  <c r="B165" i="5"/>
  <c r="C165" i="5"/>
  <c r="B279" i="5"/>
  <c r="C279" i="5"/>
  <c r="B317" i="5"/>
  <c r="C317" i="5"/>
  <c r="B355" i="5"/>
  <c r="C355" i="5"/>
  <c r="B469" i="5"/>
  <c r="C469" i="5"/>
  <c r="B507" i="5"/>
  <c r="C507" i="5"/>
  <c r="B51" i="6"/>
  <c r="C51" i="6"/>
  <c r="B89" i="6"/>
  <c r="C89" i="6"/>
  <c r="B127" i="6"/>
  <c r="C127" i="6"/>
  <c r="B165" i="6"/>
  <c r="C165" i="6"/>
  <c r="B203" i="6"/>
  <c r="C203" i="6"/>
  <c r="B241" i="6"/>
  <c r="C241" i="6"/>
  <c r="D241" i="6" s="1"/>
  <c r="R51" i="9" s="1"/>
  <c r="AN35" i="13" s="1"/>
  <c r="B279" i="6"/>
  <c r="D279" i="6" s="1"/>
  <c r="S51" i="9" s="1"/>
  <c r="AO35" i="13" s="1"/>
  <c r="C279" i="6"/>
  <c r="B317" i="6"/>
  <c r="C317" i="6"/>
  <c r="B355" i="6"/>
  <c r="C355" i="6"/>
  <c r="B393" i="6"/>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B279" i="7"/>
  <c r="C279" i="7"/>
  <c r="B317" i="7"/>
  <c r="D317" i="7" s="1"/>
  <c r="AE51" i="9" s="1"/>
  <c r="BA35" i="13" s="1"/>
  <c r="C317" i="7"/>
  <c r="B51" i="8"/>
  <c r="C51" i="8"/>
  <c r="B89" i="8"/>
  <c r="C89" i="8"/>
  <c r="B90" i="5"/>
  <c r="C90" i="5"/>
  <c r="B128" i="5"/>
  <c r="C128" i="5"/>
  <c r="B166" i="5"/>
  <c r="C166" i="5"/>
  <c r="B280" i="5"/>
  <c r="C280" i="5"/>
  <c r="B318" i="5"/>
  <c r="C318" i="5"/>
  <c r="B356" i="5"/>
  <c r="C356" i="5"/>
  <c r="B470" i="5"/>
  <c r="C470" i="5"/>
  <c r="B508" i="5"/>
  <c r="C508" i="5"/>
  <c r="D508" i="5" s="1"/>
  <c r="L52" i="9" s="1"/>
  <c r="AH36" i="13" s="1"/>
  <c r="B52" i="6"/>
  <c r="C52" i="6"/>
  <c r="D52" i="6" s="1"/>
  <c r="B90" i="6"/>
  <c r="C90" i="6"/>
  <c r="B128" i="6"/>
  <c r="C128" i="6"/>
  <c r="B166" i="6"/>
  <c r="C166" i="6"/>
  <c r="D166" i="6" s="1"/>
  <c r="P52" i="9" s="1"/>
  <c r="AL36" i="13" s="1"/>
  <c r="B204" i="6"/>
  <c r="C204" i="6"/>
  <c r="B242" i="6"/>
  <c r="C242" i="6"/>
  <c r="B280" i="6"/>
  <c r="D280" i="6" s="1"/>
  <c r="E280" i="6" s="1"/>
  <c r="C280" i="6"/>
  <c r="B318" i="6"/>
  <c r="C318" i="6"/>
  <c r="B356" i="6"/>
  <c r="C356" i="6"/>
  <c r="B394" i="6"/>
  <c r="C394" i="6"/>
  <c r="B546" i="6"/>
  <c r="C546" i="6"/>
  <c r="B584" i="6"/>
  <c r="C584" i="6"/>
  <c r="B622" i="6"/>
  <c r="C622" i="6"/>
  <c r="B660" i="6"/>
  <c r="C660" i="6"/>
  <c r="B52" i="7"/>
  <c r="D52" i="7" s="1"/>
  <c r="C52" i="7"/>
  <c r="B128" i="7"/>
  <c r="C128" i="7"/>
  <c r="B166" i="7"/>
  <c r="C166" i="7"/>
  <c r="D166" i="7"/>
  <c r="AC52" i="9" s="1"/>
  <c r="AY36" i="13" s="1"/>
  <c r="B280" i="7"/>
  <c r="C280" i="7"/>
  <c r="B318" i="7"/>
  <c r="C318" i="7"/>
  <c r="B52" i="8"/>
  <c r="C52" i="8"/>
  <c r="B90" i="8"/>
  <c r="C90" i="8"/>
  <c r="B91" i="5"/>
  <c r="C91" i="5"/>
  <c r="B129" i="5"/>
  <c r="C129" i="5"/>
  <c r="B167" i="5"/>
  <c r="C167" i="5"/>
  <c r="D167" i="5" s="1"/>
  <c r="B281" i="5"/>
  <c r="C281" i="5"/>
  <c r="B319" i="5"/>
  <c r="D319" i="5" s="1"/>
  <c r="E319" i="5" s="1"/>
  <c r="C319" i="5"/>
  <c r="B357" i="5"/>
  <c r="C357" i="5"/>
  <c r="B471" i="5"/>
  <c r="C471" i="5"/>
  <c r="B509" i="5"/>
  <c r="C509" i="5"/>
  <c r="B53" i="6"/>
  <c r="C53" i="6"/>
  <c r="B91" i="6"/>
  <c r="C91" i="6"/>
  <c r="B129" i="6"/>
  <c r="C129" i="6"/>
  <c r="D129" i="6" s="1"/>
  <c r="B167" i="6"/>
  <c r="C167" i="6"/>
  <c r="B205" i="6"/>
  <c r="D205" i="6" s="1"/>
  <c r="C205" i="6"/>
  <c r="B243" i="6"/>
  <c r="D243" i="6" s="1"/>
  <c r="C243" i="6"/>
  <c r="B281" i="6"/>
  <c r="C281" i="6"/>
  <c r="D281" i="6" s="1"/>
  <c r="S53" i="9" s="1"/>
  <c r="AO37" i="13" s="1"/>
  <c r="B319" i="6"/>
  <c r="C319" i="6"/>
  <c r="B357" i="6"/>
  <c r="D357" i="6" s="1"/>
  <c r="C357" i="6"/>
  <c r="B395" i="6"/>
  <c r="C395" i="6"/>
  <c r="B547" i="6"/>
  <c r="C547" i="6"/>
  <c r="B585" i="6"/>
  <c r="C585" i="6"/>
  <c r="B623" i="6"/>
  <c r="C623" i="6"/>
  <c r="B661" i="6"/>
  <c r="D661" i="6" s="1"/>
  <c r="C661" i="6"/>
  <c r="B53" i="7"/>
  <c r="C53" i="7"/>
  <c r="B129" i="7"/>
  <c r="C129" i="7"/>
  <c r="B167" i="7"/>
  <c r="C167" i="7"/>
  <c r="B281" i="7"/>
  <c r="D281" i="7" s="1"/>
  <c r="C281" i="7"/>
  <c r="B319" i="7"/>
  <c r="C319" i="7"/>
  <c r="D319" i="7" s="1"/>
  <c r="AE53" i="9" s="1"/>
  <c r="BA37" i="13" s="1"/>
  <c r="B53" i="8"/>
  <c r="C53" i="8"/>
  <c r="D53" i="8" s="1"/>
  <c r="AF53" i="9" s="1"/>
  <c r="BB37" i="13" s="1"/>
  <c r="B91" i="8"/>
  <c r="D91" i="8"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E36" i="5" s="1"/>
  <c r="D36" i="9"/>
  <c r="Z20" i="13" s="1"/>
  <c r="B37" i="5"/>
  <c r="C37" i="5"/>
  <c r="D37" i="9"/>
  <c r="Z21" i="13" s="1"/>
  <c r="B38" i="5"/>
  <c r="C38" i="5"/>
  <c r="D38" i="9"/>
  <c r="Z22" i="13" s="1"/>
  <c r="B39" i="5"/>
  <c r="C39" i="5"/>
  <c r="B40" i="5"/>
  <c r="C40" i="5"/>
  <c r="B41" i="5"/>
  <c r="C41" i="5"/>
  <c r="B42" i="5"/>
  <c r="C42" i="5"/>
  <c r="B43" i="5"/>
  <c r="C43" i="5"/>
  <c r="B44" i="5"/>
  <c r="C44" i="5"/>
  <c r="B45" i="5"/>
  <c r="C45" i="5"/>
  <c r="B46" i="5"/>
  <c r="C46" i="5"/>
  <c r="B47" i="5"/>
  <c r="C47" i="5"/>
  <c r="B48" i="5"/>
  <c r="C48" i="5"/>
  <c r="B49" i="5"/>
  <c r="C49" i="5"/>
  <c r="B50" i="5"/>
  <c r="C50" i="5"/>
  <c r="B51" i="5"/>
  <c r="C51" i="5"/>
  <c r="B52" i="5"/>
  <c r="C52" i="5"/>
  <c r="B53" i="5"/>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7" i="5"/>
  <c r="E38" i="5"/>
  <c r="B59" i="5"/>
  <c r="C59" i="5"/>
  <c r="E21" i="9"/>
  <c r="D5" i="11" s="1"/>
  <c r="E63" i="5"/>
  <c r="E82" i="5"/>
  <c r="B97" i="5"/>
  <c r="C97" i="5"/>
  <c r="F21" i="9"/>
  <c r="E118" i="5"/>
  <c r="B135" i="5"/>
  <c r="C135" i="5"/>
  <c r="G21" i="9"/>
  <c r="F5" i="11" s="1"/>
  <c r="E146" i="5"/>
  <c r="E152" i="5"/>
  <c r="B249" i="5"/>
  <c r="C249" i="5"/>
  <c r="H21" i="9"/>
  <c r="E272" i="5"/>
  <c r="E275" i="5"/>
  <c r="B287" i="5"/>
  <c r="C287" i="5"/>
  <c r="I21" i="9"/>
  <c r="E305" i="5"/>
  <c r="E313" i="5"/>
  <c r="B325" i="5"/>
  <c r="C325" i="5"/>
  <c r="J21" i="9"/>
  <c r="E337" i="5"/>
  <c r="E342" i="5"/>
  <c r="B439" i="5"/>
  <c r="C439" i="5"/>
  <c r="K21" i="9"/>
  <c r="E464" i="5"/>
  <c r="E466" i="5"/>
  <c r="E475" i="5"/>
  <c r="E476" i="5"/>
  <c r="B477" i="5"/>
  <c r="C477" i="5"/>
  <c r="L21" i="9"/>
  <c r="E496" i="5"/>
  <c r="E498" i="5"/>
  <c r="B21" i="6"/>
  <c r="C21" i="6"/>
  <c r="M21" i="9"/>
  <c r="L5" i="11" s="1"/>
  <c r="E37" i="6"/>
  <c r="E40" i="6"/>
  <c r="E45" i="6"/>
  <c r="E58" i="6"/>
  <c r="B59" i="6"/>
  <c r="C59" i="6"/>
  <c r="N21" i="9"/>
  <c r="M5" i="11" s="1"/>
  <c r="E71" i="6"/>
  <c r="E84" i="6"/>
  <c r="E87" i="6"/>
  <c r="B97" i="6"/>
  <c r="C97" i="6"/>
  <c r="O21" i="9"/>
  <c r="E98" i="6"/>
  <c r="E112" i="6"/>
  <c r="E117" i="6"/>
  <c r="E134" i="6"/>
  <c r="B135" i="6"/>
  <c r="C135" i="6"/>
  <c r="P21" i="9"/>
  <c r="E153" i="6"/>
  <c r="E158" i="6"/>
  <c r="E159" i="6"/>
  <c r="E166" i="6"/>
  <c r="B173" i="6"/>
  <c r="C173" i="6"/>
  <c r="Q21" i="9"/>
  <c r="E174" i="6"/>
  <c r="E189" i="6"/>
  <c r="E192" i="6"/>
  <c r="E194" i="6"/>
  <c r="E196" i="6"/>
  <c r="E197" i="6"/>
  <c r="B211" i="6"/>
  <c r="C211" i="6"/>
  <c r="R21" i="9"/>
  <c r="E227" i="6"/>
  <c r="E228" i="6"/>
  <c r="E233" i="6"/>
  <c r="E236" i="6"/>
  <c r="E238" i="6"/>
  <c r="E241" i="6"/>
  <c r="E247" i="6"/>
  <c r="B249" i="6"/>
  <c r="C249" i="6"/>
  <c r="S21" i="9"/>
  <c r="R5" i="11" s="1"/>
  <c r="E251" i="6"/>
  <c r="E273" i="6"/>
  <c r="E276" i="6"/>
  <c r="E281" i="6"/>
  <c r="E286" i="6"/>
  <c r="B287" i="6"/>
  <c r="C287" i="6"/>
  <c r="T21" i="9"/>
  <c r="S5" i="11" s="1"/>
  <c r="E314" i="6"/>
  <c r="B325" i="6"/>
  <c r="C325" i="6"/>
  <c r="U21" i="9"/>
  <c r="AQ5" i="13" s="1"/>
  <c r="E328" i="6"/>
  <c r="E343" i="6"/>
  <c r="E362" i="6"/>
  <c r="B363" i="6"/>
  <c r="C363" i="6"/>
  <c r="V21" i="9"/>
  <c r="E379" i="6"/>
  <c r="E385" i="6"/>
  <c r="E388" i="6"/>
  <c r="E391" i="6"/>
  <c r="B515" i="6"/>
  <c r="C515" i="6"/>
  <c r="W21" i="9"/>
  <c r="V5" i="11" s="1"/>
  <c r="E532" i="6"/>
  <c r="E533" i="6"/>
  <c r="E535" i="6"/>
  <c r="E536" i="6"/>
  <c r="E544" i="6"/>
  <c r="E545" i="6"/>
  <c r="E552" i="6"/>
  <c r="B553" i="6"/>
  <c r="C553" i="6"/>
  <c r="X21" i="9"/>
  <c r="W5" i="11" s="1"/>
  <c r="E555" i="6"/>
  <c r="E569" i="6"/>
  <c r="E572" i="6"/>
  <c r="E577" i="6"/>
  <c r="E582" i="6"/>
  <c r="E590" i="6"/>
  <c r="B591" i="6"/>
  <c r="C591" i="6"/>
  <c r="Y21" i="9"/>
  <c r="E614" i="6"/>
  <c r="E616" i="6"/>
  <c r="B629" i="6"/>
  <c r="C629" i="6"/>
  <c r="Z21" i="9"/>
  <c r="E634" i="6"/>
  <c r="E646" i="6"/>
  <c r="E652" i="6"/>
  <c r="E654" i="6"/>
  <c r="E656" i="6"/>
  <c r="E659" i="6"/>
  <c r="E20" i="7"/>
  <c r="B21" i="7"/>
  <c r="C21" i="7"/>
  <c r="AA21" i="9"/>
  <c r="Z5" i="11" s="1"/>
  <c r="E41" i="7"/>
  <c r="E44" i="7"/>
  <c r="B97" i="7"/>
  <c r="C97" i="7"/>
  <c r="AB21" i="9"/>
  <c r="E113" i="7"/>
  <c r="E121" i="7"/>
  <c r="E124" i="7"/>
  <c r="B135" i="7"/>
  <c r="C135" i="7"/>
  <c r="AC21" i="9"/>
  <c r="AB5" i="11" s="1"/>
  <c r="E136" i="7"/>
  <c r="E148" i="7"/>
  <c r="E151" i="7"/>
  <c r="E152" i="7"/>
  <c r="E157" i="7"/>
  <c r="E247" i="7"/>
  <c r="B249" i="7"/>
  <c r="C249" i="7"/>
  <c r="AD21" i="9"/>
  <c r="AZ5" i="13" s="1"/>
  <c r="E265" i="7"/>
  <c r="E266" i="7"/>
  <c r="E267" i="7"/>
  <c r="E269" i="7"/>
  <c r="E270" i="7"/>
  <c r="E271" i="7"/>
  <c r="E277" i="7"/>
  <c r="B287" i="7"/>
  <c r="C287" i="7"/>
  <c r="AE21" i="9"/>
  <c r="AD5" i="11" s="1"/>
  <c r="E299" i="7"/>
  <c r="E303" i="7"/>
  <c r="E304" i="7"/>
  <c r="E305" i="7"/>
  <c r="E307" i="7"/>
  <c r="E311" i="7"/>
  <c r="E317" i="7"/>
  <c r="B21" i="8"/>
  <c r="C21" i="8"/>
  <c r="E38" i="8"/>
  <c r="E47" i="8"/>
  <c r="B59" i="8"/>
  <c r="C59" i="8"/>
  <c r="E75" i="8"/>
  <c r="E78" i="8"/>
  <c r="E81" i="8"/>
  <c r="B173" i="5"/>
  <c r="C173" i="5"/>
  <c r="D62" i="9"/>
  <c r="BD5" i="13" s="1"/>
  <c r="E181" i="5"/>
  <c r="E185" i="5"/>
  <c r="E191" i="5"/>
  <c r="E192" i="5"/>
  <c r="E199" i="5"/>
  <c r="B211" i="5"/>
  <c r="C211" i="5"/>
  <c r="E62" i="9"/>
  <c r="AL5" i="11" s="1"/>
  <c r="E212" i="5"/>
  <c r="E213" i="5"/>
  <c r="E214" i="5"/>
  <c r="E224" i="5"/>
  <c r="E227" i="5"/>
  <c r="E228" i="5"/>
  <c r="E230" i="5"/>
  <c r="E231" i="5"/>
  <c r="E237" i="5"/>
  <c r="E238" i="5"/>
  <c r="B363" i="5"/>
  <c r="C363" i="5"/>
  <c r="E364" i="5"/>
  <c r="E375" i="5"/>
  <c r="E377" i="5"/>
  <c r="E378" i="5"/>
  <c r="E379" i="5"/>
  <c r="E380" i="5"/>
  <c r="E385" i="5"/>
  <c r="E392" i="5"/>
  <c r="B401" i="5"/>
  <c r="C401" i="5"/>
  <c r="G62" i="9"/>
  <c r="AN5" i="11" s="1"/>
  <c r="E402" i="5"/>
  <c r="E404" i="5"/>
  <c r="E408" i="5"/>
  <c r="E417" i="5"/>
  <c r="E420" i="5"/>
  <c r="E421" i="5"/>
  <c r="E429" i="5"/>
  <c r="B515" i="5"/>
  <c r="C515" i="5"/>
  <c r="H62" i="9"/>
  <c r="E517" i="5"/>
  <c r="E526" i="5"/>
  <c r="E528" i="5"/>
  <c r="E531" i="5"/>
  <c r="E534" i="5"/>
  <c r="E539" i="5"/>
  <c r="E543" i="5"/>
  <c r="E544" i="5"/>
  <c r="E551" i="5"/>
  <c r="E552" i="5"/>
  <c r="B553" i="5"/>
  <c r="C553" i="5"/>
  <c r="I62" i="9"/>
  <c r="AP5" i="11" s="1"/>
  <c r="E554" i="5"/>
  <c r="E559" i="5"/>
  <c r="E567" i="5"/>
  <c r="E568" i="5"/>
  <c r="E569" i="5"/>
  <c r="E570" i="5"/>
  <c r="E572" i="5"/>
  <c r="E579" i="5"/>
  <c r="B591" i="5"/>
  <c r="C591" i="5"/>
  <c r="J62" i="9"/>
  <c r="E593" i="5"/>
  <c r="E594" i="5"/>
  <c r="E598" i="5"/>
  <c r="E603" i="5"/>
  <c r="E607" i="5"/>
  <c r="E611" i="5"/>
  <c r="E616" i="5"/>
  <c r="E620" i="5"/>
  <c r="B629" i="5"/>
  <c r="C629" i="5"/>
  <c r="K62" i="9"/>
  <c r="BK5" i="13" s="1"/>
  <c r="E630" i="5"/>
  <c r="E633" i="5"/>
  <c r="E642" i="5"/>
  <c r="E647" i="5"/>
  <c r="E652" i="5"/>
  <c r="E653" i="5"/>
  <c r="E657" i="5"/>
  <c r="E661" i="5"/>
  <c r="B667" i="5"/>
  <c r="C667" i="5"/>
  <c r="L62" i="9"/>
  <c r="AS5" i="11" s="1"/>
  <c r="E669" i="5"/>
  <c r="E670" i="5"/>
  <c r="E673" i="5"/>
  <c r="E678" i="5"/>
  <c r="E683" i="5"/>
  <c r="E687" i="5"/>
  <c r="E690" i="5"/>
  <c r="E693" i="5"/>
  <c r="E698" i="5"/>
  <c r="B705" i="5"/>
  <c r="C705" i="5"/>
  <c r="E715" i="5"/>
  <c r="E717" i="5"/>
  <c r="E719" i="5"/>
  <c r="E720" i="5"/>
  <c r="E721" i="5"/>
  <c r="E724" i="5"/>
  <c r="E729" i="5"/>
  <c r="E736" i="5"/>
  <c r="B743" i="5"/>
  <c r="C743" i="5"/>
  <c r="N62" i="9"/>
  <c r="AU5" i="11" s="1"/>
  <c r="E744" i="5"/>
  <c r="E747" i="5"/>
  <c r="E750" i="5"/>
  <c r="E759" i="5"/>
  <c r="E762" i="5"/>
  <c r="E763" i="5"/>
  <c r="E765" i="5"/>
  <c r="E768" i="5"/>
  <c r="E770" i="5"/>
  <c r="E774" i="5"/>
  <c r="E399" i="6"/>
  <c r="B401" i="6"/>
  <c r="C401" i="6"/>
  <c r="O62" i="9"/>
  <c r="AV5" i="11" s="1"/>
  <c r="E402" i="6"/>
  <c r="E407" i="6"/>
  <c r="E412" i="6"/>
  <c r="E418" i="6"/>
  <c r="E420" i="6"/>
  <c r="E421" i="6"/>
  <c r="E427" i="6"/>
  <c r="E429" i="6"/>
  <c r="E431" i="6"/>
  <c r="E432" i="6"/>
  <c r="E433" i="6"/>
  <c r="E438" i="6"/>
  <c r="B439" i="6"/>
  <c r="C439" i="6"/>
  <c r="P62" i="9"/>
  <c r="AW5" i="11" s="1"/>
  <c r="E440" i="6"/>
  <c r="E443" i="6"/>
  <c r="E447" i="6"/>
  <c r="E452" i="6"/>
  <c r="E453" i="6"/>
  <c r="E455" i="6"/>
  <c r="E460" i="6"/>
  <c r="E461" i="6"/>
  <c r="E471" i="6"/>
  <c r="E475" i="6"/>
  <c r="B477" i="6"/>
  <c r="C477" i="6"/>
  <c r="Q62" i="9"/>
  <c r="E478" i="6"/>
  <c r="E479" i="6"/>
  <c r="E481" i="6"/>
  <c r="E484" i="6"/>
  <c r="E487" i="6"/>
  <c r="E489" i="6"/>
  <c r="E495" i="6"/>
  <c r="E496" i="6"/>
  <c r="E498" i="6"/>
  <c r="E500" i="6"/>
  <c r="E504" i="6"/>
  <c r="E507" i="6"/>
  <c r="E508" i="6"/>
  <c r="E509" i="6"/>
  <c r="B59" i="7"/>
  <c r="C59" i="7"/>
  <c r="R62" i="9"/>
  <c r="E62" i="7"/>
  <c r="E70" i="7"/>
  <c r="E72" i="7"/>
  <c r="E75" i="7"/>
  <c r="E84" i="7"/>
  <c r="E86" i="7"/>
  <c r="E87" i="7"/>
  <c r="E88" i="7"/>
  <c r="E171" i="7"/>
  <c r="B173" i="7"/>
  <c r="C173" i="7"/>
  <c r="S62" i="9"/>
  <c r="E179" i="7"/>
  <c r="E188" i="7"/>
  <c r="E189" i="7"/>
  <c r="E190" i="7"/>
  <c r="E191" i="7"/>
  <c r="E196" i="7"/>
  <c r="E197" i="7"/>
  <c r="E199" i="7"/>
  <c r="E200" i="7"/>
  <c r="E202" i="7"/>
  <c r="E209" i="7"/>
  <c r="B211" i="7"/>
  <c r="C211" i="7"/>
  <c r="T62" i="9"/>
  <c r="E213" i="7"/>
  <c r="E214" i="7"/>
  <c r="E221" i="7"/>
  <c r="E223" i="7"/>
  <c r="E225" i="7"/>
  <c r="E226" i="7"/>
  <c r="E227" i="7"/>
  <c r="E233" i="7"/>
  <c r="E241" i="7"/>
  <c r="E242" i="7"/>
  <c r="E243" i="7"/>
  <c r="B325" i="7"/>
  <c r="C325" i="7"/>
  <c r="U62" i="9"/>
  <c r="E327" i="7"/>
  <c r="E336" i="7"/>
  <c r="E341" i="7"/>
  <c r="E342" i="7"/>
  <c r="E344" i="7"/>
  <c r="E347" i="7"/>
  <c r="E355" i="7"/>
  <c r="E356" i="7"/>
  <c r="B363" i="7"/>
  <c r="C363" i="7"/>
  <c r="V62" i="9"/>
  <c r="BC5" i="11" s="1"/>
  <c r="E364" i="7"/>
  <c r="E366" i="7"/>
  <c r="E369" i="7"/>
  <c r="E371" i="7"/>
  <c r="E374" i="7"/>
  <c r="E376" i="7"/>
  <c r="E379" i="7"/>
  <c r="E382" i="7"/>
  <c r="E383" i="7"/>
  <c r="E385" i="7"/>
  <c r="E388" i="7"/>
  <c r="E390" i="7"/>
  <c r="E392" i="7"/>
  <c r="E395" i="7"/>
  <c r="E95" i="8"/>
  <c r="B97" i="8"/>
  <c r="C97" i="8"/>
  <c r="E108" i="8"/>
  <c r="E111" i="8"/>
  <c r="E112" i="8"/>
  <c r="E113" i="8"/>
  <c r="E114" i="8"/>
  <c r="E118" i="8"/>
  <c r="E122" i="8"/>
  <c r="E123"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s="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6" i="11"/>
  <c r="BA13" i="11"/>
  <c r="BA12" i="11"/>
  <c r="BA9" i="11"/>
  <c r="BA7" i="11"/>
  <c r="BA6" i="11"/>
  <c r="AZ7" i="11"/>
  <c r="AZ6" i="11"/>
  <c r="AA3" i="11"/>
  <c r="AY19" i="11"/>
  <c r="AY3" i="11"/>
  <c r="Z19" i="11"/>
  <c r="Z14" i="11"/>
  <c r="Z13" i="11"/>
  <c r="Z11" i="11"/>
  <c r="Z8" i="11"/>
  <c r="Z7" i="11"/>
  <c r="Z6" i="11"/>
  <c r="C14" i="7"/>
  <c r="X4" i="11"/>
  <c r="V13" i="11"/>
  <c r="V9" i="11"/>
  <c r="V8" i="11"/>
  <c r="V3" i="11"/>
  <c r="AX15" i="11"/>
  <c r="AX6" i="11"/>
  <c r="AX3" i="11"/>
  <c r="AW16" i="11"/>
  <c r="AW15" i="11"/>
  <c r="AW12" i="11"/>
  <c r="AW11" i="11"/>
  <c r="AW8" i="11"/>
  <c r="AW7" i="11"/>
  <c r="AW6" i="11"/>
  <c r="AV20" i="11"/>
  <c r="AV12" i="11"/>
  <c r="AV11" i="11"/>
  <c r="AV7" i="11"/>
  <c r="AV6" i="11"/>
  <c r="U19" i="11"/>
  <c r="U16" i="11"/>
  <c r="U14" i="11"/>
  <c r="U12" i="11"/>
  <c r="U11" i="11"/>
  <c r="U7" i="11"/>
  <c r="U6" i="11"/>
  <c r="U3" i="11"/>
  <c r="T9" i="11"/>
  <c r="T6" i="11"/>
  <c r="E320" i="6"/>
  <c r="N4" i="11"/>
  <c r="C14" i="6"/>
  <c r="AT4" i="11"/>
  <c r="AR4" i="11"/>
  <c r="AO4" i="11"/>
  <c r="K4" i="11"/>
  <c r="J4" i="11"/>
  <c r="AN4" i="11"/>
  <c r="AM4" i="11"/>
  <c r="I4" i="11"/>
  <c r="H4" i="11"/>
  <c r="G4" i="11"/>
  <c r="AK4" i="11"/>
  <c r="E4" i="11"/>
  <c r="C14" i="5"/>
  <c r="T5" i="11"/>
  <c r="AX5" i="11"/>
  <c r="BQ5" i="13"/>
  <c r="BB5" i="11"/>
  <c r="BU5" i="13"/>
  <c r="AZ5" i="11"/>
  <c r="BS5" i="13"/>
  <c r="M8" i="11"/>
  <c r="Y4" i="11"/>
  <c r="M7" i="11"/>
  <c r="M11" i="11"/>
  <c r="O4" i="11"/>
  <c r="S4" i="11"/>
  <c r="T4" i="11"/>
  <c r="AV8" i="11"/>
  <c r="AZ18" i="11"/>
  <c r="BA3" i="11"/>
  <c r="AZ11" i="11"/>
  <c r="AZ9" i="11"/>
  <c r="AZ20" i="11"/>
  <c r="BB8" i="11"/>
  <c r="AX12" i="11"/>
  <c r="AX17" i="11"/>
  <c r="BB7" i="11"/>
  <c r="BB11" i="11"/>
  <c r="AZ12" i="11"/>
  <c r="AZ17" i="11"/>
  <c r="BB6" i="11"/>
  <c r="BB10" i="11"/>
  <c r="Z3" i="11"/>
  <c r="BB9" i="11"/>
  <c r="BB13" i="11"/>
  <c r="AP4" i="11"/>
  <c r="AR22" i="11"/>
  <c r="AR6" i="11"/>
  <c r="F11" i="11"/>
  <c r="C9" i="11"/>
  <c r="AK9" i="11"/>
  <c r="AK20" i="11"/>
  <c r="AL8" i="11"/>
  <c r="AL12" i="11"/>
  <c r="AM10" i="11"/>
  <c r="J6" i="11"/>
  <c r="J12" i="11"/>
  <c r="J19" i="11"/>
  <c r="K3" i="11"/>
  <c r="AO7" i="11"/>
  <c r="AO13" i="11"/>
  <c r="AO18" i="11"/>
  <c r="AQ4" i="11"/>
  <c r="D9" i="11"/>
  <c r="E6" i="11"/>
  <c r="E12" i="11"/>
  <c r="D17" i="11"/>
  <c r="E9" i="11"/>
  <c r="H6" i="11"/>
  <c r="I7" i="11"/>
  <c r="I11" i="11"/>
  <c r="AM12" i="11"/>
  <c r="K7" i="11"/>
  <c r="AP8" i="11"/>
  <c r="AP12" i="11"/>
  <c r="AQ7" i="11"/>
  <c r="AK8" i="11"/>
  <c r="AL13" i="11"/>
  <c r="AL20" i="11"/>
  <c r="G6" i="11"/>
  <c r="I19" i="11"/>
  <c r="AN6" i="11"/>
  <c r="J3" i="11"/>
  <c r="J9" i="11"/>
  <c r="AO6" i="11"/>
  <c r="AO8" i="11"/>
  <c r="AO12" i="11"/>
  <c r="AP3" i="11"/>
  <c r="AS13" i="11"/>
  <c r="AT7" i="11"/>
  <c r="AT12" i="11"/>
  <c r="E15" i="11"/>
  <c r="F7" i="11"/>
  <c r="G12" i="11"/>
  <c r="G17" i="11"/>
  <c r="AM7" i="11"/>
  <c r="AM16" i="11"/>
  <c r="K6" i="11"/>
  <c r="K15" i="11"/>
  <c r="AO3" i="11"/>
  <c r="AP20" i="11"/>
  <c r="AQ6" i="11"/>
  <c r="AQ8" i="11"/>
  <c r="AQ19" i="11"/>
  <c r="AS17" i="11"/>
  <c r="AT13" i="11"/>
  <c r="AS11" i="11"/>
  <c r="AU12" i="11"/>
  <c r="M4" i="11"/>
  <c r="Q19" i="11"/>
  <c r="AU7" i="11"/>
  <c r="M19" i="11"/>
  <c r="AT8" i="11"/>
  <c r="AU3" i="11"/>
  <c r="AU4" i="11"/>
  <c r="AU6" i="11"/>
  <c r="AU19" i="11"/>
  <c r="L8" i="11"/>
  <c r="L18" i="11"/>
  <c r="N8" i="11"/>
  <c r="P7" i="11"/>
  <c r="AS20" i="11"/>
  <c r="AT6" i="11"/>
  <c r="AU16" i="11"/>
  <c r="L4" i="11"/>
  <c r="O17" i="11"/>
  <c r="Q6" i="11"/>
  <c r="R3" i="11"/>
  <c r="O6" i="11"/>
  <c r="Q4" i="11"/>
  <c r="R4" i="11"/>
  <c r="R6" i="11"/>
  <c r="S11" i="11"/>
  <c r="U4" i="11"/>
  <c r="N3" i="11"/>
  <c r="P17" i="11"/>
  <c r="Q16" i="11"/>
  <c r="R7" i="11"/>
  <c r="R13" i="11"/>
  <c r="O3" i="11"/>
  <c r="O7" i="11"/>
  <c r="O8" i="11"/>
  <c r="P11" i="11"/>
  <c r="P15" i="11"/>
  <c r="P18" i="11"/>
  <c r="Q9" i="11"/>
  <c r="Q12" i="11"/>
  <c r="S7" i="11"/>
  <c r="AW4" i="11"/>
  <c r="AX4" i="11"/>
  <c r="N6" i="11"/>
  <c r="N11" i="11"/>
  <c r="O13" i="11"/>
  <c r="P8" i="11"/>
  <c r="Q7" i="11"/>
  <c r="R8" i="11"/>
  <c r="AV4" i="11"/>
  <c r="W4" i="11"/>
  <c r="W8" i="11"/>
  <c r="X6" i="11"/>
  <c r="X19" i="11"/>
  <c r="Y3" i="11"/>
  <c r="AY7" i="11"/>
  <c r="AY11" i="11"/>
  <c r="AB7" i="11"/>
  <c r="AB9" i="11"/>
  <c r="AB13" i="11"/>
  <c r="AB16" i="11"/>
  <c r="AD7" i="11"/>
  <c r="AD11" i="11"/>
  <c r="AD18" i="11"/>
  <c r="BC6" i="11"/>
  <c r="Y9" i="11"/>
  <c r="AY6" i="11"/>
  <c r="AA7" i="11"/>
  <c r="AA11" i="11"/>
  <c r="AA18" i="11"/>
  <c r="AC7" i="11"/>
  <c r="AC9" i="11"/>
  <c r="AC11" i="11"/>
  <c r="AC13" i="11"/>
  <c r="AC16" i="11"/>
  <c r="BC3" i="11"/>
  <c r="BC19" i="11"/>
  <c r="S3" i="11"/>
  <c r="S9" i="11"/>
  <c r="V4" i="11"/>
  <c r="AY4" i="11"/>
  <c r="AY13" i="11"/>
  <c r="AB4" i="11"/>
  <c r="AB6" i="11"/>
  <c r="AB17" i="11"/>
  <c r="AZ3" i="11"/>
  <c r="AD4" i="11"/>
  <c r="AD12" i="11"/>
  <c r="AD19" i="11"/>
  <c r="BB3" i="11"/>
  <c r="BB4" i="11"/>
  <c r="R18" i="11"/>
  <c r="R22" i="11"/>
  <c r="S8" i="11"/>
  <c r="S12" i="11"/>
  <c r="Y13" i="11"/>
  <c r="Z4" i="11"/>
  <c r="AY8" i="11"/>
  <c r="AY12" i="11"/>
  <c r="AA4" i="11"/>
  <c r="AA6" i="11"/>
  <c r="AA8" i="11"/>
  <c r="AB3" i="11"/>
  <c r="AC6" i="11"/>
  <c r="AC8" i="11"/>
  <c r="AD3" i="11"/>
  <c r="BC9" i="11"/>
  <c r="BA4" i="11"/>
  <c r="BC22" i="11"/>
  <c r="AE4" i="11"/>
  <c r="AE12" i="11"/>
  <c r="AF13" i="11"/>
  <c r="AF16" i="11"/>
  <c r="BC16" i="11"/>
  <c r="BB16" i="11"/>
  <c r="BC4" i="11"/>
  <c r="BC7" i="11"/>
  <c r="BC13" i="11"/>
  <c r="AZ4" i="11"/>
  <c r="BD7" i="11"/>
  <c r="BD11" i="11"/>
  <c r="BD20" i="11"/>
  <c r="BD22" i="11"/>
  <c r="AF6" i="11"/>
  <c r="AF17" i="11"/>
  <c r="BD6" i="11"/>
  <c r="BD8" i="11"/>
  <c r="BD12" i="11"/>
  <c r="BD15" i="11"/>
  <c r="BD19" i="11"/>
  <c r="A21" i="11"/>
  <c r="A20" i="11"/>
  <c r="AY5" i="11"/>
  <c r="BR5" i="13"/>
  <c r="AC5" i="11"/>
  <c r="O5" i="11"/>
  <c r="AL5" i="13"/>
  <c r="H5" i="11"/>
  <c r="AE5" i="13"/>
  <c r="E5" i="11"/>
  <c r="AB5" i="13"/>
  <c r="I5" i="11"/>
  <c r="AF5" i="13"/>
  <c r="N5" i="11"/>
  <c r="AK5" i="13"/>
  <c r="Y5" i="11"/>
  <c r="AV5" i="13"/>
  <c r="P5" i="11"/>
  <c r="AM5" i="13"/>
  <c r="J5" i="11"/>
  <c r="AG5" i="13"/>
  <c r="BA5" i="11"/>
  <c r="BT5" i="13"/>
  <c r="K5" i="11"/>
  <c r="AH5" i="13"/>
  <c r="AQ5" i="11"/>
  <c r="BJ5" i="13"/>
  <c r="AO5" i="13"/>
  <c r="AR5" i="11"/>
  <c r="AA5" i="11"/>
  <c r="AX5" i="13"/>
  <c r="V7" i="11"/>
  <c r="AW9" i="11"/>
  <c r="AV13" i="11"/>
  <c r="AV22" i="11"/>
  <c r="T13" i="11"/>
  <c r="AW22" i="11"/>
  <c r="U13" i="11"/>
  <c r="AR18" i="11"/>
  <c r="T3" i="11"/>
  <c r="AX9" i="11"/>
  <c r="AS3" i="11"/>
  <c r="AR3" i="11"/>
  <c r="BC8" i="11"/>
  <c r="X3" i="11"/>
  <c r="W6" i="11"/>
  <c r="T7" i="11"/>
  <c r="L7" i="11"/>
  <c r="G20" i="11"/>
  <c r="G21" i="11"/>
  <c r="W3" i="11"/>
  <c r="Y17" i="11"/>
  <c r="Y12" i="11"/>
  <c r="X7" i="11"/>
  <c r="Y19" i="11"/>
  <c r="Q3" i="11"/>
  <c r="O11" i="11"/>
  <c r="N7" i="11"/>
  <c r="X17" i="11"/>
  <c r="W18" i="11"/>
  <c r="AF21" i="11"/>
  <c r="AF20" i="11"/>
  <c r="Y6" i="11"/>
  <c r="M9" i="11"/>
  <c r="M6" i="11"/>
  <c r="H21" i="11"/>
  <c r="H20" i="11"/>
  <c r="X12" i="11"/>
  <c r="AE20" i="11"/>
  <c r="AE21" i="11"/>
  <c r="Y7" i="11"/>
  <c r="X8" i="11"/>
  <c r="W9" i="11"/>
  <c r="L6" i="11"/>
  <c r="Q13" i="11"/>
  <c r="AR17" i="11"/>
  <c r="AR12" i="11"/>
  <c r="Q5" i="11"/>
  <c r="AN5" i="13"/>
  <c r="AJ5" i="13"/>
  <c r="X5" i="11"/>
  <c r="AU5" i="13"/>
  <c r="AT5" i="13"/>
  <c r="V21" i="11"/>
  <c r="V20" i="11"/>
  <c r="X21" i="11"/>
  <c r="X20" i="11"/>
  <c r="M3" i="11"/>
  <c r="H552" i="5"/>
  <c r="I476" i="6"/>
  <c r="G362" i="7"/>
  <c r="G58" i="5"/>
  <c r="F552" i="5"/>
  <c r="F210" i="5"/>
  <c r="J362" i="7"/>
  <c r="G210" i="5"/>
  <c r="F58" i="5"/>
  <c r="J58" i="7"/>
  <c r="H58" i="7"/>
  <c r="K552" i="5"/>
  <c r="F362" i="5"/>
  <c r="G96" i="8"/>
  <c r="K590" i="5"/>
  <c r="K324" i="7"/>
  <c r="F476" i="6"/>
  <c r="G324" i="7"/>
  <c r="J628" i="6"/>
  <c r="J362" i="5"/>
  <c r="I552" i="5"/>
  <c r="I362" i="7"/>
  <c r="K96" i="8"/>
  <c r="K476" i="6"/>
  <c r="H628" i="6"/>
  <c r="I286" i="6"/>
  <c r="K362" i="5"/>
  <c r="J324" i="7"/>
  <c r="F58" i="7"/>
  <c r="G476" i="6"/>
  <c r="K286" i="6"/>
  <c r="I210" i="5"/>
  <c r="G628" i="6"/>
  <c r="F286" i="6"/>
  <c r="H324" i="7"/>
  <c r="I628" i="6"/>
  <c r="H286" i="6"/>
  <c r="I58" i="7"/>
  <c r="F590" i="5"/>
  <c r="J476" i="6"/>
  <c r="H210" i="5"/>
  <c r="G58" i="7"/>
  <c r="H476" i="6"/>
  <c r="K362" i="7"/>
  <c r="J286" i="6"/>
  <c r="G286" i="6"/>
  <c r="H362" i="5"/>
  <c r="K210" i="5"/>
  <c r="I590" i="5"/>
  <c r="K628" i="6"/>
  <c r="I96" i="8"/>
  <c r="I324" i="7"/>
  <c r="F96" i="8"/>
  <c r="H96" i="8"/>
  <c r="J58" i="5"/>
  <c r="G590" i="5"/>
  <c r="K58" i="7"/>
  <c r="J210" i="5"/>
  <c r="J590" i="5"/>
  <c r="I58" i="5"/>
  <c r="F362" i="7"/>
  <c r="I362" i="5"/>
  <c r="H590" i="5"/>
  <c r="J552" i="5"/>
  <c r="G552" i="5"/>
  <c r="F628" i="6"/>
  <c r="K58" i="5"/>
  <c r="G362" i="5"/>
  <c r="F324" i="7"/>
  <c r="J96" i="8"/>
  <c r="H362" i="7"/>
  <c r="H58" i="5"/>
  <c r="P43" i="9" l="1"/>
  <c r="E157" i="6"/>
  <c r="G5" i="11"/>
  <c r="AD5" i="13"/>
  <c r="F38" i="9"/>
  <c r="AB22" i="13" s="1"/>
  <c r="E114" i="5"/>
  <c r="T33" i="9"/>
  <c r="AP17" i="13" s="1"/>
  <c r="E299" i="6"/>
  <c r="AT12" i="13"/>
  <c r="W12" i="11"/>
  <c r="AQ12" i="13"/>
  <c r="T12" i="11"/>
  <c r="AQ11" i="13"/>
  <c r="T11" i="11"/>
  <c r="AB11" i="13"/>
  <c r="E11" i="11"/>
  <c r="BA9" i="13"/>
  <c r="AD9" i="11"/>
  <c r="AK9" i="13"/>
  <c r="N9" i="11"/>
  <c r="AE8" i="13"/>
  <c r="H8" i="11"/>
  <c r="H43" i="9"/>
  <c r="E271" i="5"/>
  <c r="AA37" i="9"/>
  <c r="AW21" i="13" s="1"/>
  <c r="E37" i="7"/>
  <c r="S37" i="9"/>
  <c r="AO21" i="13" s="1"/>
  <c r="E265" i="6"/>
  <c r="N36" i="9"/>
  <c r="AJ20" i="13" s="1"/>
  <c r="E74" i="6"/>
  <c r="AQ3" i="11"/>
  <c r="AR5" i="13"/>
  <c r="U5" i="11"/>
  <c r="E33" i="6"/>
  <c r="T49" i="9"/>
  <c r="AP33" i="13" s="1"/>
  <c r="E315" i="6"/>
  <c r="D83" i="6"/>
  <c r="AC51" i="9"/>
  <c r="AY35" i="13" s="1"/>
  <c r="E165" i="7"/>
  <c r="I80" i="9"/>
  <c r="BI23" i="13" s="1"/>
  <c r="E571" i="5"/>
  <c r="R47" i="9"/>
  <c r="E237" i="6"/>
  <c r="R39" i="9"/>
  <c r="AN23" i="13" s="1"/>
  <c r="E229" i="6"/>
  <c r="Y39" i="9"/>
  <c r="AU23" i="13" s="1"/>
  <c r="E609" i="6"/>
  <c r="K91" i="9"/>
  <c r="BK34" i="13" s="1"/>
  <c r="E658" i="5"/>
  <c r="W90" i="9"/>
  <c r="BW33" i="13" s="1"/>
  <c r="E125" i="8"/>
  <c r="Q86" i="9"/>
  <c r="E501" i="6"/>
  <c r="BM29" i="13"/>
  <c r="AT18" i="11"/>
  <c r="V45" i="9"/>
  <c r="E387" i="6"/>
  <c r="K84" i="9"/>
  <c r="E651" i="5"/>
  <c r="BL4" i="13"/>
  <c r="AS4" i="11"/>
  <c r="AC15" i="11"/>
  <c r="D128" i="6"/>
  <c r="O46" i="9"/>
  <c r="E122" i="6"/>
  <c r="BQ37" i="13"/>
  <c r="AX22" i="11"/>
  <c r="M88" i="9"/>
  <c r="E731" i="5"/>
  <c r="F88" i="9"/>
  <c r="E389" i="5"/>
  <c r="E86" i="9"/>
  <c r="E235" i="5"/>
  <c r="V83" i="9"/>
  <c r="E384" i="7"/>
  <c r="BW3" i="13"/>
  <c r="BD3" i="11"/>
  <c r="AO5" i="11"/>
  <c r="BH5" i="13"/>
  <c r="AG53" i="9"/>
  <c r="E91" i="8"/>
  <c r="U53" i="9"/>
  <c r="E357" i="6"/>
  <c r="Q53" i="9"/>
  <c r="E205" i="6"/>
  <c r="D79" i="9"/>
  <c r="BD22" i="13" s="1"/>
  <c r="E190" i="5"/>
  <c r="H80" i="9"/>
  <c r="BH23" i="13" s="1"/>
  <c r="E533" i="5"/>
  <c r="BO3" i="13"/>
  <c r="AV3" i="11"/>
  <c r="I43" i="9"/>
  <c r="E309" i="5"/>
  <c r="AS26" i="13"/>
  <c r="V15" i="11"/>
  <c r="G42" i="9"/>
  <c r="E156" i="5"/>
  <c r="AC41" i="9"/>
  <c r="AY25" i="13" s="1"/>
  <c r="E155" i="7"/>
  <c r="I41" i="9"/>
  <c r="AE25" i="13" s="1"/>
  <c r="E307" i="5"/>
  <c r="Z40" i="9"/>
  <c r="AV24" i="13" s="1"/>
  <c r="E648" i="6"/>
  <c r="W40" i="9"/>
  <c r="AS24" i="13" s="1"/>
  <c r="E534" i="6"/>
  <c r="S40" i="9"/>
  <c r="AO24" i="13" s="1"/>
  <c r="E268" i="6"/>
  <c r="D90" i="9"/>
  <c r="BD33" i="13" s="1"/>
  <c r="E201" i="5"/>
  <c r="F81" i="9"/>
  <c r="BF24" i="13" s="1"/>
  <c r="E382" i="5"/>
  <c r="E46" i="7"/>
  <c r="E617" i="6"/>
  <c r="E267" i="5"/>
  <c r="AD53" i="9"/>
  <c r="E281" i="7"/>
  <c r="D355" i="6"/>
  <c r="D51" i="6"/>
  <c r="D89" i="5"/>
  <c r="E51" i="9" s="1"/>
  <c r="AA35" i="13" s="1"/>
  <c r="D164" i="5"/>
  <c r="G50" i="9" s="1"/>
  <c r="AC34" i="13" s="1"/>
  <c r="D49" i="8"/>
  <c r="D347" i="6"/>
  <c r="D43" i="6"/>
  <c r="D308" i="7"/>
  <c r="D735" i="5"/>
  <c r="D583" i="5"/>
  <c r="D241" i="5"/>
  <c r="D240" i="7"/>
  <c r="D696" i="5"/>
  <c r="D615" i="5"/>
  <c r="S83" i="9"/>
  <c r="E194" i="7"/>
  <c r="D422" i="6"/>
  <c r="D44" i="5"/>
  <c r="E44" i="5" s="1"/>
  <c r="D394" i="6"/>
  <c r="D504" i="5"/>
  <c r="D86" i="5"/>
  <c r="D275" i="7"/>
  <c r="D389" i="6"/>
  <c r="U38" i="9"/>
  <c r="AQ22" i="13" s="1"/>
  <c r="E342" i="6"/>
  <c r="D304" i="5"/>
  <c r="E34" i="8"/>
  <c r="E527" i="6"/>
  <c r="D89" i="9"/>
  <c r="BD32" i="13" s="1"/>
  <c r="E200" i="5"/>
  <c r="D197" i="5"/>
  <c r="D193" i="5"/>
  <c r="P80" i="9"/>
  <c r="BP23" i="13" s="1"/>
  <c r="E457" i="6"/>
  <c r="AW3" i="11"/>
  <c r="E85" i="8"/>
  <c r="E312" i="7"/>
  <c r="E162" i="5"/>
  <c r="D129" i="7"/>
  <c r="D585" i="6"/>
  <c r="X53" i="9" s="1"/>
  <c r="AT37" i="13" s="1"/>
  <c r="D509" i="5"/>
  <c r="D125" i="5"/>
  <c r="D48" i="7"/>
  <c r="D542" i="6"/>
  <c r="D274" i="5"/>
  <c r="D115" i="6"/>
  <c r="O39" i="9" s="1"/>
  <c r="AK23" i="13" s="1"/>
  <c r="D114" i="7"/>
  <c r="D494" i="5"/>
  <c r="D645" i="6"/>
  <c r="Q90" i="9"/>
  <c r="BQ33" i="13" s="1"/>
  <c r="E505" i="6"/>
  <c r="P81" i="9"/>
  <c r="BP24" i="13" s="1"/>
  <c r="E458" i="6"/>
  <c r="W46" i="9"/>
  <c r="E540" i="6"/>
  <c r="T40" i="9"/>
  <c r="AP24" i="13" s="1"/>
  <c r="E306" i="6"/>
  <c r="D353" i="7"/>
  <c r="D239" i="5"/>
  <c r="D466" i="6"/>
  <c r="H89" i="9"/>
  <c r="BH32" i="13" s="1"/>
  <c r="E542" i="5"/>
  <c r="L83" i="9"/>
  <c r="AL4" i="11"/>
  <c r="E649" i="5"/>
  <c r="D353" i="6"/>
  <c r="D199" i="6"/>
  <c r="T45" i="9"/>
  <c r="E311" i="6"/>
  <c r="P42" i="9"/>
  <c r="E156" i="6"/>
  <c r="D40" i="7"/>
  <c r="D458" i="5"/>
  <c r="G94" i="9"/>
  <c r="E433" i="5"/>
  <c r="R85" i="9"/>
  <c r="E82" i="7"/>
  <c r="D536" i="5"/>
  <c r="D193" i="7"/>
  <c r="D198" i="5"/>
  <c r="D394" i="5"/>
  <c r="D390" i="5"/>
  <c r="D351" i="7"/>
  <c r="D503" i="6"/>
  <c r="D350" i="7"/>
  <c r="D730" i="5"/>
  <c r="D578" i="5"/>
  <c r="D236" i="5"/>
  <c r="D235" i="7"/>
  <c r="D689" i="5"/>
  <c r="D574" i="5"/>
  <c r="D231" i="7"/>
  <c r="D535" i="5"/>
  <c r="D116" i="8"/>
  <c r="E51" i="7"/>
  <c r="E541" i="6"/>
  <c r="D43" i="5"/>
  <c r="D39" i="5"/>
  <c r="D39" i="9" s="1"/>
  <c r="Z23" i="13" s="1"/>
  <c r="D166" i="5"/>
  <c r="D51" i="8"/>
  <c r="D317" i="6"/>
  <c r="D507" i="5"/>
  <c r="D620" i="6"/>
  <c r="D117" i="7"/>
  <c r="AB41" i="9" s="1"/>
  <c r="AX25" i="13" s="1"/>
  <c r="D115" i="7"/>
  <c r="E441" i="5"/>
  <c r="E630" i="6"/>
  <c r="E136" i="5"/>
  <c r="E58" i="8"/>
  <c r="E514" i="6"/>
  <c r="E57" i="8"/>
  <c r="D697" i="5"/>
  <c r="D694" i="5"/>
  <c r="D119" i="8"/>
  <c r="D80" i="7"/>
  <c r="E529" i="5"/>
  <c r="E224" i="7"/>
  <c r="E71" i="7"/>
  <c r="E69" i="7"/>
  <c r="E411" i="6"/>
  <c r="E639" i="5"/>
  <c r="E219" i="7"/>
  <c r="E713" i="5"/>
  <c r="E636" i="5"/>
  <c r="E555" i="5"/>
  <c r="E666" i="5"/>
  <c r="E158" i="7"/>
  <c r="E279" i="6"/>
  <c r="E350" i="5"/>
  <c r="D125" i="6"/>
  <c r="D503" i="5"/>
  <c r="D234" i="6"/>
  <c r="D348" i="5"/>
  <c r="D537" i="6"/>
  <c r="D156" i="7"/>
  <c r="D612" i="6"/>
  <c r="D497" i="5"/>
  <c r="D269" i="5"/>
  <c r="D191" i="6"/>
  <c r="E665" i="5"/>
  <c r="D357" i="5"/>
  <c r="D128" i="7"/>
  <c r="D164" i="6"/>
  <c r="E148" i="6"/>
  <c r="E490" i="5"/>
  <c r="E300" i="5"/>
  <c r="E526" i="6"/>
  <c r="E639" i="6"/>
  <c r="E328" i="5"/>
  <c r="E327" i="6"/>
  <c r="E23" i="6"/>
  <c r="E98" i="7"/>
  <c r="E288" i="6"/>
  <c r="E172" i="6"/>
  <c r="D203" i="5"/>
  <c r="D699" i="5"/>
  <c r="D203" i="7"/>
  <c r="D723" i="5"/>
  <c r="D381" i="5"/>
  <c r="D722" i="5"/>
  <c r="E175" i="7"/>
  <c r="E631" i="5"/>
  <c r="D531" i="6"/>
  <c r="D265" i="5"/>
  <c r="E112" i="5"/>
  <c r="E301" i="6"/>
  <c r="E67" i="8"/>
  <c r="E29" i="7"/>
  <c r="E295" i="6"/>
  <c r="E29" i="6"/>
  <c r="E103" i="7"/>
  <c r="E27" i="6"/>
  <c r="E331" i="5"/>
  <c r="E25" i="6"/>
  <c r="D685" i="5"/>
  <c r="D610" i="6"/>
  <c r="D344" i="6"/>
  <c r="D78" i="5"/>
  <c r="D305" i="6"/>
  <c r="D341" i="5"/>
  <c r="D426" i="6"/>
  <c r="D426" i="5"/>
  <c r="D691" i="5"/>
  <c r="D577" i="5"/>
  <c r="D234" i="7"/>
  <c r="D728" i="5"/>
  <c r="D576" i="5"/>
  <c r="D234" i="5"/>
  <c r="D610" i="5"/>
  <c r="D343" i="7"/>
  <c r="D761" i="5"/>
  <c r="D646" i="5"/>
  <c r="D418" i="5"/>
  <c r="D645" i="5"/>
  <c r="E451" i="6"/>
  <c r="E640" i="5"/>
  <c r="E563" i="5"/>
  <c r="E372" i="5"/>
  <c r="E67" i="7"/>
  <c r="D53" i="5"/>
  <c r="D49" i="5"/>
  <c r="D45" i="5"/>
  <c r="D45" i="9" s="1"/>
  <c r="D129" i="5"/>
  <c r="D546" i="6"/>
  <c r="D318" i="5"/>
  <c r="D90" i="5"/>
  <c r="D279" i="7"/>
  <c r="D393" i="6"/>
  <c r="D89" i="6"/>
  <c r="D50" i="7"/>
  <c r="AA50" i="9" s="1"/>
  <c r="AW34" i="13" s="1"/>
  <c r="D163" i="7"/>
  <c r="D467" i="5"/>
  <c r="D163" i="5"/>
  <c r="G49" i="9" s="1"/>
  <c r="AC33" i="13" s="1"/>
  <c r="D313" i="6"/>
  <c r="D120" i="6"/>
  <c r="D462" i="5"/>
  <c r="D575" i="6"/>
  <c r="D650" i="6"/>
  <c r="D384" i="6"/>
  <c r="D118" i="6"/>
  <c r="O42" i="9" s="1"/>
  <c r="D460" i="5"/>
  <c r="D79" i="6"/>
  <c r="D117" i="5"/>
  <c r="D268" i="5"/>
  <c r="D76" i="6"/>
  <c r="D303" i="5"/>
  <c r="I37" i="9" s="1"/>
  <c r="AE21" i="13" s="1"/>
  <c r="E530" i="6"/>
  <c r="E73" i="6"/>
  <c r="E72" i="8"/>
  <c r="E642" i="6"/>
  <c r="E24" i="6"/>
  <c r="E62" i="5"/>
  <c r="E326" i="6"/>
  <c r="E22" i="6"/>
  <c r="E326" i="5"/>
  <c r="E210" i="6"/>
  <c r="E324" i="5"/>
  <c r="E95" i="7"/>
  <c r="E209" i="6"/>
  <c r="E437" i="5"/>
  <c r="D195" i="5"/>
  <c r="D737" i="5"/>
  <c r="D585" i="5"/>
  <c r="D243" i="5"/>
  <c r="D621" i="5"/>
  <c r="D393" i="5"/>
  <c r="D506" i="6"/>
  <c r="D388" i="5"/>
  <c r="D349" i="7"/>
  <c r="D538" i="5"/>
  <c r="D233" i="5"/>
  <c r="D232" i="7"/>
  <c r="D612" i="5"/>
  <c r="D345" i="7"/>
  <c r="D725" i="5"/>
  <c r="D383" i="5"/>
  <c r="D609" i="5"/>
  <c r="D380" i="7"/>
  <c r="D608" i="5"/>
  <c r="E378" i="7"/>
  <c r="E377" i="7"/>
  <c r="E187" i="7"/>
  <c r="E415" i="6"/>
  <c r="E225" i="5"/>
  <c r="E604" i="5"/>
  <c r="E375" i="7"/>
  <c r="E413" i="6"/>
  <c r="E217" i="7"/>
  <c r="E212" i="7"/>
  <c r="E590" i="5"/>
  <c r="E323" i="7"/>
  <c r="D42" i="5"/>
  <c r="D52" i="8"/>
  <c r="D356" i="6"/>
  <c r="E356" i="6" s="1"/>
  <c r="D127" i="6"/>
  <c r="D469" i="5"/>
  <c r="K51" i="9" s="1"/>
  <c r="AG35" i="13" s="1"/>
  <c r="D126" i="5"/>
  <c r="D315" i="7"/>
  <c r="D543" i="6"/>
  <c r="W49" i="9" s="1"/>
  <c r="AS33" i="13" s="1"/>
  <c r="D87" i="5"/>
  <c r="D46" i="8"/>
  <c r="D578" i="6"/>
  <c r="D121" i="6"/>
  <c r="D463" i="5"/>
  <c r="D44" i="8"/>
  <c r="D576" i="6"/>
  <c r="D81" i="6"/>
  <c r="D347" i="5"/>
  <c r="D42" i="8"/>
  <c r="D116" i="5"/>
  <c r="D571" i="6"/>
  <c r="D77" i="6"/>
  <c r="D115" i="5"/>
  <c r="D114" i="6"/>
  <c r="D266" i="5"/>
  <c r="D607" i="6"/>
  <c r="Y37" i="9" s="1"/>
  <c r="AU21" i="13" s="1"/>
  <c r="D455" i="5"/>
  <c r="E637" i="6"/>
  <c r="E251" i="7"/>
  <c r="E517" i="6"/>
  <c r="E99" i="6"/>
  <c r="E250" i="7"/>
  <c r="E134" i="7"/>
  <c r="E551" i="6"/>
  <c r="D775" i="5"/>
  <c r="D623" i="5"/>
  <c r="D395" i="5"/>
  <c r="D90" i="7"/>
  <c r="D393" i="7"/>
  <c r="D659" i="5"/>
  <c r="D236" i="7"/>
  <c r="D464" i="6"/>
  <c r="D121" i="8"/>
  <c r="D463" i="6"/>
  <c r="D387" i="5"/>
  <c r="D650" i="5"/>
  <c r="D422" i="5"/>
  <c r="D79" i="7"/>
  <c r="D192" i="7"/>
  <c r="D77" i="7"/>
  <c r="D532" i="5"/>
  <c r="E68" i="7"/>
  <c r="E752" i="5"/>
  <c r="E600" i="5"/>
  <c r="E104" i="8"/>
  <c r="E328" i="7"/>
  <c r="E708" i="5"/>
  <c r="E185" i="6"/>
  <c r="E147" i="5"/>
  <c r="E109" i="8"/>
  <c r="E603" i="6"/>
  <c r="E375" i="6"/>
  <c r="E109" i="6"/>
  <c r="E336" i="5"/>
  <c r="E488" i="6"/>
  <c r="E602" i="5"/>
  <c r="E412" i="5"/>
  <c r="E449" i="6"/>
  <c r="E259" i="7"/>
  <c r="E296" i="6"/>
  <c r="E144" i="5"/>
  <c r="E257" i="7"/>
  <c r="E523" i="6"/>
  <c r="E143" i="6"/>
  <c r="E485" i="5"/>
  <c r="E67" i="5"/>
  <c r="E218" i="6"/>
  <c r="E104" i="6"/>
  <c r="E369" i="6"/>
  <c r="E141" i="5"/>
  <c r="E103" i="8"/>
  <c r="E445" i="6"/>
  <c r="E369" i="5"/>
  <c r="E406" i="5"/>
  <c r="E64" i="7"/>
  <c r="E101" i="8"/>
  <c r="E329" i="5"/>
  <c r="E291" i="6"/>
  <c r="E63" i="8"/>
  <c r="E101" i="5"/>
  <c r="E252" i="5"/>
  <c r="E100" i="8"/>
  <c r="E518" i="6"/>
  <c r="E480" i="5"/>
  <c r="E632" i="5"/>
  <c r="E442" i="6"/>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C22" i="11" s="1"/>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E460" i="5"/>
  <c r="K42" i="9"/>
  <c r="E117" i="7"/>
  <c r="E45" i="7"/>
  <c r="E543" i="6"/>
  <c r="D44" i="9"/>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47" i="9" s="1"/>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H53" i="9" s="1"/>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E167" i="6" s="1"/>
  <c r="D128" i="5"/>
  <c r="F52" i="9" s="1"/>
  <c r="AB36" i="13" s="1"/>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E447" i="5"/>
  <c r="E65" i="8"/>
  <c r="E60" i="6"/>
  <c r="D204" i="5"/>
  <c r="D91" i="7"/>
  <c r="E365" i="5"/>
  <c r="E96" i="6"/>
  <c r="D242" i="5"/>
  <c r="D469" i="6"/>
  <c r="D430" i="6"/>
  <c r="D201" i="7"/>
  <c r="D732" i="5"/>
  <c r="D198" i="7"/>
  <c r="D767" i="5"/>
  <c r="D462" i="6"/>
  <c r="D195" i="7"/>
  <c r="D384" i="5"/>
  <c r="D497" i="6"/>
  <c r="E210" i="5"/>
  <c r="AB53" i="9"/>
  <c r="E129" i="7"/>
  <c r="D51" i="9"/>
  <c r="Z35" i="13" s="1"/>
  <c r="E51" i="5"/>
  <c r="AB51" i="9"/>
  <c r="AX35" i="13" s="1"/>
  <c r="E127" i="7"/>
  <c r="K50" i="9"/>
  <c r="AG34" i="13" s="1"/>
  <c r="E468" i="5"/>
  <c r="D50" i="9"/>
  <c r="Z34" i="13" s="1"/>
  <c r="E50" i="5"/>
  <c r="AQ37" i="13"/>
  <c r="T22" i="11"/>
  <c r="R53" i="9"/>
  <c r="E243" i="6"/>
  <c r="D49" i="9"/>
  <c r="Z33" i="13" s="1"/>
  <c r="E49" i="5"/>
  <c r="E45" i="5"/>
  <c r="Z53" i="9"/>
  <c r="E661" i="6"/>
  <c r="AM37" i="13"/>
  <c r="P22" i="11"/>
  <c r="G52" i="9"/>
  <c r="AC36" i="13" s="1"/>
  <c r="E166" i="5"/>
  <c r="AI37" i="13"/>
  <c r="L22" i="11"/>
  <c r="BV5" i="13"/>
  <c r="B21" i="11"/>
  <c r="E52" i="5"/>
  <c r="D91" i="5"/>
  <c r="D242" i="6"/>
  <c r="D43" i="9"/>
  <c r="E43" i="5"/>
  <c r="AE22" i="11"/>
  <c r="E508" i="5"/>
  <c r="E316" i="5"/>
  <c r="D623" i="6"/>
  <c r="I53" i="9"/>
  <c r="D660" i="6"/>
  <c r="AP5" i="13"/>
  <c r="E53" i="8"/>
  <c r="E48" i="5"/>
  <c r="L51" i="9"/>
  <c r="AH35" i="13" s="1"/>
  <c r="E507" i="5"/>
  <c r="N47" i="9"/>
  <c r="E85" i="6"/>
  <c r="K47" i="9"/>
  <c r="E465" i="5"/>
  <c r="E20" i="11"/>
  <c r="AS5" i="13"/>
  <c r="BO5" i="13"/>
  <c r="E579" i="6"/>
  <c r="E53" i="6"/>
  <c r="E163" i="5"/>
  <c r="D40" i="5"/>
  <c r="D167" i="7"/>
  <c r="BG5" i="13"/>
  <c r="Z17" i="11"/>
  <c r="E88" i="8"/>
  <c r="E607" i="6"/>
  <c r="E126" i="6"/>
  <c r="E52" i="6"/>
  <c r="M52" i="9"/>
  <c r="AI36" i="13" s="1"/>
  <c r="T51" i="9"/>
  <c r="AP35" i="13" s="1"/>
  <c r="E317" i="6"/>
  <c r="O53" i="9"/>
  <c r="E129" i="6"/>
  <c r="W21" i="11"/>
  <c r="BP5" i="13"/>
  <c r="E125" i="7"/>
  <c r="U52" i="9"/>
  <c r="AQ36" i="13" s="1"/>
  <c r="J52" i="9"/>
  <c r="AF36" i="13" s="1"/>
  <c r="W20" i="11"/>
  <c r="E493" i="5"/>
  <c r="D41" i="9"/>
  <c r="Z25" i="13" s="1"/>
  <c r="E41"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AE6" i="11"/>
  <c r="BC3" i="13"/>
  <c r="E21" i="8"/>
  <c r="AF21" i="9"/>
  <c r="E59" i="8"/>
  <c r="AG21" i="9"/>
  <c r="E705" i="5"/>
  <c r="M62" i="9"/>
  <c r="W62" i="9"/>
  <c r="H248" i="7"/>
  <c r="G590" i="6"/>
  <c r="H552" i="6"/>
  <c r="I704" i="5"/>
  <c r="K514" i="6"/>
  <c r="I476" i="5"/>
  <c r="H20" i="6"/>
  <c r="G400" i="6"/>
  <c r="J248" i="6"/>
  <c r="J96" i="7"/>
  <c r="G96" i="7"/>
  <c r="F96" i="5"/>
  <c r="G210" i="7"/>
  <c r="I210" i="6"/>
  <c r="J628" i="5"/>
  <c r="H96" i="7"/>
  <c r="K324" i="5"/>
  <c r="K134" i="7"/>
  <c r="H514" i="6"/>
  <c r="G134" i="7"/>
  <c r="F172" i="5"/>
  <c r="K96" i="5"/>
  <c r="K286" i="7"/>
  <c r="G58" i="8"/>
  <c r="G134" i="6"/>
  <c r="I96" i="5"/>
  <c r="J58" i="6"/>
  <c r="H134" i="7"/>
  <c r="K438" i="5"/>
  <c r="K248" i="5"/>
  <c r="G286" i="7"/>
  <c r="G362" i="6"/>
  <c r="K96" i="7"/>
  <c r="K172" i="6"/>
  <c r="H286" i="5"/>
  <c r="K58" i="8"/>
  <c r="F210" i="7"/>
  <c r="F438" i="6"/>
  <c r="H96" i="6"/>
  <c r="G438" i="5"/>
  <c r="H704" i="5"/>
  <c r="K248" i="7"/>
  <c r="H514" i="5"/>
  <c r="I400" i="5"/>
  <c r="F400" i="6"/>
  <c r="J590" i="6"/>
  <c r="H58" i="8"/>
  <c r="G666" i="5"/>
  <c r="K58" i="6"/>
  <c r="J552" i="6"/>
  <c r="I362" i="6"/>
  <c r="J58" i="8"/>
  <c r="J742" i="5"/>
  <c r="F476" i="5"/>
  <c r="G476" i="5"/>
  <c r="J134" i="5"/>
  <c r="G286" i="5"/>
  <c r="I438" i="6"/>
  <c r="K742" i="5"/>
  <c r="I628" i="5"/>
  <c r="F324" i="6"/>
  <c r="H20" i="8"/>
  <c r="I20" i="8"/>
  <c r="F362" i="6"/>
  <c r="G96" i="6"/>
  <c r="G210" i="6"/>
  <c r="G20" i="8"/>
  <c r="K324" i="6"/>
  <c r="K210" i="6"/>
  <c r="G134" i="5"/>
  <c r="K362" i="6"/>
  <c r="I210" i="7"/>
  <c r="J514" i="6"/>
  <c r="J438" i="5"/>
  <c r="F248" i="7"/>
  <c r="K286" i="5"/>
  <c r="H400" i="6"/>
  <c r="F20" i="5"/>
  <c r="H476" i="5"/>
  <c r="H590" i="6"/>
  <c r="K666" i="5"/>
  <c r="J96" i="5"/>
  <c r="F400" i="5"/>
  <c r="H210" i="7"/>
  <c r="J400" i="6"/>
  <c r="I324" i="5"/>
  <c r="I286" i="7"/>
  <c r="G172" i="5"/>
  <c r="H286" i="7"/>
  <c r="I590" i="6"/>
  <c r="F96" i="6"/>
  <c r="I324" i="6"/>
  <c r="H666" i="5"/>
  <c r="K210" i="7"/>
  <c r="J666" i="5"/>
  <c r="J96" i="6"/>
  <c r="F20" i="7"/>
  <c r="I514" i="6"/>
  <c r="K438" i="6"/>
  <c r="F20" i="6"/>
  <c r="F324" i="5"/>
  <c r="K400" i="6"/>
  <c r="K590" i="6"/>
  <c r="H134" i="6"/>
  <c r="I20" i="5"/>
  <c r="G248" i="7"/>
  <c r="K704" i="5"/>
  <c r="F628" i="5"/>
  <c r="H210" i="6"/>
  <c r="H324" i="6"/>
  <c r="K514" i="5"/>
  <c r="I552" i="6"/>
  <c r="K172" i="5"/>
  <c r="H400" i="5"/>
  <c r="J286" i="5"/>
  <c r="I58" i="6"/>
  <c r="I742" i="5"/>
  <c r="G514" i="5"/>
  <c r="J438" i="6"/>
  <c r="I172" i="6"/>
  <c r="F742" i="5"/>
  <c r="K20" i="8"/>
  <c r="H248" i="6"/>
  <c r="G438" i="6"/>
  <c r="I172" i="5"/>
  <c r="I20" i="7"/>
  <c r="I400" i="6"/>
  <c r="J286" i="7"/>
  <c r="F514" i="6"/>
  <c r="G20" i="7"/>
  <c r="F438" i="5"/>
  <c r="F20" i="8"/>
  <c r="J248" i="5"/>
  <c r="H438" i="6"/>
  <c r="H172" i="7"/>
  <c r="I96" i="6"/>
  <c r="H742" i="5"/>
  <c r="F590" i="6"/>
  <c r="I248" i="6"/>
  <c r="I438" i="5"/>
  <c r="H20" i="7"/>
  <c r="G324" i="6"/>
  <c r="F96" i="7"/>
  <c r="I58" i="8"/>
  <c r="G742" i="5"/>
  <c r="H134" i="5"/>
  <c r="J324" i="5"/>
  <c r="J134" i="6"/>
  <c r="J172" i="6"/>
  <c r="H20" i="5"/>
  <c r="F704" i="5"/>
  <c r="G20" i="6"/>
  <c r="G172" i="7"/>
  <c r="F58" i="6"/>
  <c r="F552" i="6"/>
  <c r="G96" i="5"/>
  <c r="H362" i="6"/>
  <c r="I514" i="5"/>
  <c r="J400" i="5"/>
  <c r="F134" i="7"/>
  <c r="K400" i="5"/>
  <c r="F134" i="6"/>
  <c r="J134" i="7"/>
  <c r="G248" i="5"/>
  <c r="F248" i="5"/>
  <c r="I134" i="7"/>
  <c r="G628" i="5"/>
  <c r="K248" i="6"/>
  <c r="F172" i="6"/>
  <c r="H324" i="5"/>
  <c r="G20" i="5"/>
  <c r="G172" i="6"/>
  <c r="J20" i="6"/>
  <c r="J210" i="6"/>
  <c r="H96" i="5"/>
  <c r="H172" i="5"/>
  <c r="J704" i="5"/>
  <c r="G552" i="6"/>
  <c r="K20" i="7"/>
  <c r="F666" i="5"/>
  <c r="F286" i="7"/>
  <c r="G324" i="5"/>
  <c r="F514" i="5"/>
  <c r="F286" i="5"/>
  <c r="H248" i="5"/>
  <c r="J20" i="7"/>
  <c r="K172" i="7"/>
  <c r="I666" i="5"/>
  <c r="I172" i="7"/>
  <c r="J20" i="5"/>
  <c r="J362" i="6"/>
  <c r="J172" i="5"/>
  <c r="G400" i="5"/>
  <c r="F172" i="7"/>
  <c r="F248" i="6"/>
  <c r="J476" i="5"/>
  <c r="K628" i="5"/>
  <c r="J210" i="7"/>
  <c r="I248" i="7"/>
  <c r="G248" i="6"/>
  <c r="J514" i="5"/>
  <c r="K20" i="5"/>
  <c r="H628" i="5"/>
  <c r="K134" i="5"/>
  <c r="I96" i="7"/>
  <c r="I134" i="6"/>
  <c r="F210" i="6"/>
  <c r="K96" i="6"/>
  <c r="G514" i="6"/>
  <c r="J324" i="6"/>
  <c r="H172" i="6"/>
  <c r="K552" i="6"/>
  <c r="J172" i="7"/>
  <c r="H438" i="5"/>
  <c r="I286" i="5"/>
  <c r="I20" i="6"/>
  <c r="I134" i="5"/>
  <c r="K20" i="6"/>
  <c r="F134" i="5"/>
  <c r="J248" i="7"/>
  <c r="K134" i="6"/>
  <c r="I248" i="5"/>
  <c r="G704" i="5"/>
  <c r="J20" i="8"/>
  <c r="H58" i="6"/>
  <c r="F58" i="8"/>
  <c r="G58" i="6"/>
  <c r="K476" i="5"/>
  <c r="T83" i="9" l="1"/>
  <c r="E232" i="7"/>
  <c r="BR28" i="13"/>
  <c r="AY17" i="11"/>
  <c r="F86" i="9"/>
  <c r="E387" i="5"/>
  <c r="F94" i="9"/>
  <c r="E395" i="5"/>
  <c r="X39" i="9"/>
  <c r="AT23" i="13" s="1"/>
  <c r="E571" i="6"/>
  <c r="O45" i="9"/>
  <c r="E121" i="6"/>
  <c r="O51" i="9"/>
  <c r="AK35" i="13" s="1"/>
  <c r="E127" i="6"/>
  <c r="J79" i="9"/>
  <c r="BJ22" i="13" s="1"/>
  <c r="E608" i="5"/>
  <c r="J95" i="9" s="1"/>
  <c r="AQ23" i="11" s="1"/>
  <c r="E84" i="9"/>
  <c r="E233" i="5"/>
  <c r="I94" i="9"/>
  <c r="E585" i="5"/>
  <c r="V42" i="9"/>
  <c r="E384" i="6"/>
  <c r="AC49" i="9"/>
  <c r="AY33" i="13" s="1"/>
  <c r="E163" i="7"/>
  <c r="F53" i="9"/>
  <c r="E129" i="5"/>
  <c r="I85" i="9"/>
  <c r="E576" i="5"/>
  <c r="T39" i="9"/>
  <c r="AP23" i="13" s="1"/>
  <c r="E305" i="6"/>
  <c r="W37" i="9"/>
  <c r="AS21" i="13" s="1"/>
  <c r="E531" i="6"/>
  <c r="D92" i="9"/>
  <c r="BD35" i="13" s="1"/>
  <c r="E203" i="5"/>
  <c r="Q39" i="9"/>
  <c r="AM23" i="13" s="1"/>
  <c r="E191" i="6"/>
  <c r="L47" i="9"/>
  <c r="E503" i="5"/>
  <c r="R83" i="9"/>
  <c r="E80" i="7"/>
  <c r="I83" i="9"/>
  <c r="E574" i="5"/>
  <c r="U88" i="9"/>
  <c r="E351" i="7"/>
  <c r="Q47" i="9"/>
  <c r="E199" i="6"/>
  <c r="E90" i="9"/>
  <c r="BE33" i="13" s="1"/>
  <c r="E239" i="5"/>
  <c r="AA48" i="9"/>
  <c r="AW32" i="13" s="1"/>
  <c r="E48" i="7"/>
  <c r="V52" i="9"/>
  <c r="AR36" i="13" s="1"/>
  <c r="E394" i="6"/>
  <c r="E92" i="9"/>
  <c r="BE35" i="13" s="1"/>
  <c r="E241" i="5"/>
  <c r="AD27" i="13"/>
  <c r="G16" i="11"/>
  <c r="L94" i="9"/>
  <c r="E699" i="5"/>
  <c r="AP29" i="13"/>
  <c r="S18" i="11"/>
  <c r="L48" i="9"/>
  <c r="AH32" i="13" s="1"/>
  <c r="E504" i="5"/>
  <c r="AC26" i="13"/>
  <c r="F15" i="11"/>
  <c r="BC37" i="13"/>
  <c r="AF22" i="11"/>
  <c r="AK30" i="13"/>
  <c r="N19" i="11"/>
  <c r="P86" i="9"/>
  <c r="E463" i="6"/>
  <c r="J94" i="9"/>
  <c r="E623" i="5"/>
  <c r="F40" i="9"/>
  <c r="AB24" i="13" s="1"/>
  <c r="E116" i="5"/>
  <c r="X46" i="9"/>
  <c r="E578" i="6"/>
  <c r="V79" i="9"/>
  <c r="BV22" i="13" s="1"/>
  <c r="E380" i="7"/>
  <c r="H85" i="9"/>
  <c r="E538" i="5"/>
  <c r="M94" i="9"/>
  <c r="E737" i="5"/>
  <c r="Z42" i="9"/>
  <c r="E650" i="6"/>
  <c r="K78" i="9"/>
  <c r="BK21" i="13" s="1"/>
  <c r="E645" i="5"/>
  <c r="M85" i="9"/>
  <c r="E728" i="5"/>
  <c r="E40" i="9"/>
  <c r="AA24" i="13" s="1"/>
  <c r="E78" i="5"/>
  <c r="H41" i="9"/>
  <c r="AD25" i="13" s="1"/>
  <c r="E269" i="5"/>
  <c r="O49" i="9"/>
  <c r="AK33" i="13" s="1"/>
  <c r="E125" i="6"/>
  <c r="W84" i="9"/>
  <c r="E119" i="8"/>
  <c r="L84" i="9"/>
  <c r="E689" i="5"/>
  <c r="F89" i="9"/>
  <c r="BF32" i="13" s="1"/>
  <c r="E390" i="5"/>
  <c r="BG37" i="13"/>
  <c r="AN22" i="11"/>
  <c r="U49" i="9"/>
  <c r="AQ33" i="13" s="1"/>
  <c r="E353" i="6"/>
  <c r="U90" i="9"/>
  <c r="BU33" i="13" s="1"/>
  <c r="E353" i="7"/>
  <c r="F49" i="9"/>
  <c r="AB33" i="13" s="1"/>
  <c r="E125" i="5"/>
  <c r="I38" i="9"/>
  <c r="AE22" i="13" s="1"/>
  <c r="E304" i="5"/>
  <c r="I92" i="9"/>
  <c r="BI35" i="13" s="1"/>
  <c r="E583" i="5"/>
  <c r="M51" i="9"/>
  <c r="AI35" i="13" s="1"/>
  <c r="E51" i="6"/>
  <c r="BF31" i="13"/>
  <c r="AM20" i="11"/>
  <c r="K83" i="9"/>
  <c r="E650" i="5"/>
  <c r="K49" i="9"/>
  <c r="AG33" i="13" s="1"/>
  <c r="E467" i="5"/>
  <c r="H37" i="9"/>
  <c r="AD21" i="13" s="1"/>
  <c r="E265" i="5"/>
  <c r="P89" i="9"/>
  <c r="BP32" i="13" s="1"/>
  <c r="E466" i="6"/>
  <c r="T91" i="9"/>
  <c r="BT34" i="13" s="1"/>
  <c r="E240" i="7"/>
  <c r="BE29" i="13"/>
  <c r="AL18" i="11"/>
  <c r="Z37" i="13"/>
  <c r="E303" i="5"/>
  <c r="E123" i="5"/>
  <c r="H79" i="9"/>
  <c r="BH22" i="13" s="1"/>
  <c r="E532" i="5"/>
  <c r="W86" i="9"/>
  <c r="E121" i="8"/>
  <c r="N94" i="9"/>
  <c r="E775" i="5"/>
  <c r="K37" i="9"/>
  <c r="AG21" i="13" s="1"/>
  <c r="E455" i="5"/>
  <c r="AF42" i="9"/>
  <c r="E42" i="8"/>
  <c r="AF46" i="9"/>
  <c r="E46" i="8"/>
  <c r="AF52" i="9"/>
  <c r="BB36" i="13" s="1"/>
  <c r="E52" i="8"/>
  <c r="J80" i="9"/>
  <c r="BJ23" i="13" s="1"/>
  <c r="E609" i="5"/>
  <c r="U86" i="9"/>
  <c r="E349" i="7"/>
  <c r="D84" i="9"/>
  <c r="E195" i="5"/>
  <c r="N38" i="9"/>
  <c r="AJ22" i="13" s="1"/>
  <c r="E76" i="6"/>
  <c r="X43" i="9"/>
  <c r="E575" i="6"/>
  <c r="G79" i="9"/>
  <c r="BG22" i="13" s="1"/>
  <c r="E418" i="5"/>
  <c r="T85" i="9"/>
  <c r="E234" i="7"/>
  <c r="U40" i="9"/>
  <c r="AQ24" i="13" s="1"/>
  <c r="E344" i="6"/>
  <c r="L41" i="9"/>
  <c r="AH25" i="13" s="1"/>
  <c r="E497" i="5"/>
  <c r="L89" i="9"/>
  <c r="BL32" i="13" s="1"/>
  <c r="E694" i="5"/>
  <c r="AB39" i="9"/>
  <c r="AX23" i="13" s="1"/>
  <c r="E115" i="7"/>
  <c r="T86" i="9"/>
  <c r="E235" i="7"/>
  <c r="F93" i="9"/>
  <c r="BF36" i="13" s="1"/>
  <c r="E394" i="5"/>
  <c r="K40" i="9"/>
  <c r="AG24" i="13" s="1"/>
  <c r="E458" i="5"/>
  <c r="Z37" i="9"/>
  <c r="AV21" i="13" s="1"/>
  <c r="E645" i="6"/>
  <c r="O83" i="9"/>
  <c r="E422" i="6"/>
  <c r="M92" i="9"/>
  <c r="BM35" i="13" s="1"/>
  <c r="E735" i="5"/>
  <c r="U51" i="9"/>
  <c r="AQ35" i="13" s="1"/>
  <c r="E355" i="6"/>
  <c r="E85" i="9"/>
  <c r="E234" i="5"/>
  <c r="R44" i="9"/>
  <c r="E234" i="6"/>
  <c r="Q88" i="9"/>
  <c r="E503" i="6"/>
  <c r="I3" i="11"/>
  <c r="P53" i="9"/>
  <c r="AL37" i="13" s="1"/>
  <c r="E281" i="5"/>
  <c r="E47" i="5"/>
  <c r="R80" i="9"/>
  <c r="BR23" i="13" s="1"/>
  <c r="E77" i="7"/>
  <c r="P87" i="9"/>
  <c r="E464" i="6"/>
  <c r="J43" i="9"/>
  <c r="E347" i="5"/>
  <c r="F82" i="9"/>
  <c r="BF25" i="13" s="1"/>
  <c r="E383" i="5"/>
  <c r="F87" i="9"/>
  <c r="E388" i="5"/>
  <c r="H40" i="9"/>
  <c r="AD24" i="13" s="1"/>
  <c r="E268" i="5"/>
  <c r="K44" i="9"/>
  <c r="E462" i="5"/>
  <c r="V51" i="9"/>
  <c r="AR35" i="13" s="1"/>
  <c r="E393" i="6"/>
  <c r="K79" i="9"/>
  <c r="BK22" i="13" s="1"/>
  <c r="E646" i="5"/>
  <c r="I86" i="9"/>
  <c r="E577" i="5"/>
  <c r="Y40" i="9"/>
  <c r="AU24" i="13" s="1"/>
  <c r="E610" i="6"/>
  <c r="M79" i="9"/>
  <c r="BM22" i="13" s="1"/>
  <c r="E722" i="5"/>
  <c r="Y42" i="9"/>
  <c r="E612" i="6"/>
  <c r="L92" i="9"/>
  <c r="BL35" i="13" s="1"/>
  <c r="E697" i="5"/>
  <c r="E87" i="9"/>
  <c r="E236" i="5"/>
  <c r="D87" i="9"/>
  <c r="E198" i="5"/>
  <c r="AA40" i="9"/>
  <c r="AW24" i="13" s="1"/>
  <c r="E40" i="7"/>
  <c r="L38" i="9"/>
  <c r="AH22" i="13" s="1"/>
  <c r="E494" i="5"/>
  <c r="D82" i="9"/>
  <c r="BD25" i="13" s="1"/>
  <c r="E193" i="5"/>
  <c r="AE42" i="9"/>
  <c r="E308" i="7"/>
  <c r="AE27" i="13"/>
  <c r="H16" i="11"/>
  <c r="BM31" i="13"/>
  <c r="AT20" i="11"/>
  <c r="BQ29" i="13"/>
  <c r="AX18" i="11"/>
  <c r="K45" i="9"/>
  <c r="E463" i="5"/>
  <c r="E94" i="9"/>
  <c r="E243" i="5"/>
  <c r="T82" i="9"/>
  <c r="BT25" i="13" s="1"/>
  <c r="E231" i="7"/>
  <c r="E164" i="5"/>
  <c r="E21" i="11"/>
  <c r="E50" i="7"/>
  <c r="S81" i="9"/>
  <c r="BS24" i="13" s="1"/>
  <c r="E192" i="7"/>
  <c r="T87" i="9"/>
  <c r="E236" i="7"/>
  <c r="H38" i="9"/>
  <c r="AD22" i="13" s="1"/>
  <c r="E266" i="5"/>
  <c r="N43" i="9"/>
  <c r="E81" i="6"/>
  <c r="M82" i="9"/>
  <c r="BM25" i="13" s="1"/>
  <c r="E725" i="5"/>
  <c r="Q91" i="9"/>
  <c r="BQ34" i="13" s="1"/>
  <c r="E506" i="6"/>
  <c r="F41" i="9"/>
  <c r="AB25" i="13" s="1"/>
  <c r="E117" i="5"/>
  <c r="O44" i="9"/>
  <c r="E120" i="6"/>
  <c r="AD51" i="9"/>
  <c r="AZ35" i="13" s="1"/>
  <c r="E279" i="7"/>
  <c r="N80" i="9"/>
  <c r="BN23" i="13" s="1"/>
  <c r="E761" i="5"/>
  <c r="L86" i="9"/>
  <c r="E691" i="5"/>
  <c r="L80" i="9"/>
  <c r="BL23" i="13" s="1"/>
  <c r="E685" i="5"/>
  <c r="F80" i="9"/>
  <c r="BF23" i="13" s="1"/>
  <c r="E381" i="5"/>
  <c r="F95" i="9" s="1"/>
  <c r="AM23" i="11" s="1"/>
  <c r="P50" i="9"/>
  <c r="AL34" i="13" s="1"/>
  <c r="E164" i="6"/>
  <c r="AC42" i="9"/>
  <c r="E156" i="7"/>
  <c r="Y50" i="9"/>
  <c r="AU34" i="13" s="1"/>
  <c r="E620" i="6"/>
  <c r="I87" i="9"/>
  <c r="E578" i="5"/>
  <c r="S82" i="9"/>
  <c r="BS25" i="13" s="1"/>
  <c r="E193" i="7"/>
  <c r="BL26" i="13"/>
  <c r="AS15" i="11"/>
  <c r="AB38" i="9"/>
  <c r="AX22" i="13" s="1"/>
  <c r="E114" i="7"/>
  <c r="D86" i="9"/>
  <c r="E197" i="5"/>
  <c r="V47" i="9"/>
  <c r="E389" i="6"/>
  <c r="BS26" i="13"/>
  <c r="AZ15" i="11"/>
  <c r="M43" i="9"/>
  <c r="E43" i="6"/>
  <c r="AZ37" i="13"/>
  <c r="AC22" i="11"/>
  <c r="N39" i="9"/>
  <c r="AJ23" i="13" s="1"/>
  <c r="E77" i="6"/>
  <c r="J37" i="9"/>
  <c r="AF21" i="13" s="1"/>
  <c r="E341" i="5"/>
  <c r="E469" i="5"/>
  <c r="E128" i="5"/>
  <c r="E39" i="5"/>
  <c r="E118" i="6"/>
  <c r="R82" i="9"/>
  <c r="BR25" i="13" s="1"/>
  <c r="E79" i="7"/>
  <c r="K92" i="9"/>
  <c r="BK35" i="13" s="1"/>
  <c r="E659" i="5"/>
  <c r="O38" i="9"/>
  <c r="AK22" i="13" s="1"/>
  <c r="E114" i="6"/>
  <c r="X44" i="9"/>
  <c r="E576" i="6"/>
  <c r="AE49" i="9"/>
  <c r="BA33" i="13" s="1"/>
  <c r="E315" i="7"/>
  <c r="U82" i="9"/>
  <c r="BU25" i="13" s="1"/>
  <c r="E345" i="7"/>
  <c r="F92" i="9"/>
  <c r="BF35" i="13" s="1"/>
  <c r="E393" i="5"/>
  <c r="N41" i="9"/>
  <c r="AJ25" i="13" s="1"/>
  <c r="E79" i="6"/>
  <c r="T47" i="9"/>
  <c r="E313" i="6"/>
  <c r="U80" i="9"/>
  <c r="BU23" i="13" s="1"/>
  <c r="E343" i="7"/>
  <c r="G87" i="9"/>
  <c r="E426" i="5"/>
  <c r="M80" i="9"/>
  <c r="BM23" i="13" s="1"/>
  <c r="E723" i="5"/>
  <c r="M95" i="9" s="1"/>
  <c r="AT23" i="11" s="1"/>
  <c r="AB52" i="9"/>
  <c r="AX36" i="13" s="1"/>
  <c r="E128" i="7"/>
  <c r="W43" i="9"/>
  <c r="E537" i="6"/>
  <c r="W81" i="9"/>
  <c r="BW24" i="13" s="1"/>
  <c r="E116" i="8"/>
  <c r="M87" i="9"/>
  <c r="E730" i="5"/>
  <c r="H83" i="9"/>
  <c r="E536" i="5"/>
  <c r="AL26" i="13"/>
  <c r="O15" i="11"/>
  <c r="AS30" i="13"/>
  <c r="V19" i="11"/>
  <c r="AD47" i="9"/>
  <c r="E275" i="7"/>
  <c r="J86" i="9"/>
  <c r="E615" i="5"/>
  <c r="U43" i="9"/>
  <c r="E347" i="6"/>
  <c r="BV26" i="13"/>
  <c r="BC15" i="11"/>
  <c r="BK27" i="13"/>
  <c r="AR16" i="11"/>
  <c r="AN31" i="13"/>
  <c r="Q21" i="11"/>
  <c r="Q20" i="11"/>
  <c r="R93" i="9"/>
  <c r="BR36" i="13" s="1"/>
  <c r="E90" i="7"/>
  <c r="W52" i="9"/>
  <c r="AS36" i="13" s="1"/>
  <c r="E546" i="6"/>
  <c r="AF51" i="9"/>
  <c r="BB35" i="13" s="1"/>
  <c r="E51" i="8"/>
  <c r="W48" i="9"/>
  <c r="AS32" i="13" s="1"/>
  <c r="E542" i="6"/>
  <c r="AR29" i="13"/>
  <c r="U18" i="11"/>
  <c r="E318" i="7"/>
  <c r="G83" i="9"/>
  <c r="E422" i="5"/>
  <c r="V92" i="9"/>
  <c r="BV35" i="13" s="1"/>
  <c r="E393" i="7"/>
  <c r="AF44" i="9"/>
  <c r="E44" i="8"/>
  <c r="J83" i="9"/>
  <c r="E612" i="5"/>
  <c r="J92" i="9"/>
  <c r="BJ35" i="13" s="1"/>
  <c r="E621" i="5"/>
  <c r="J81" i="9"/>
  <c r="BJ24" i="13" s="1"/>
  <c r="E610" i="5"/>
  <c r="O87" i="9"/>
  <c r="E426" i="6"/>
  <c r="S92" i="9"/>
  <c r="BS35" i="13" s="1"/>
  <c r="E203" i="7"/>
  <c r="J53" i="9"/>
  <c r="E357" i="5"/>
  <c r="J44" i="9"/>
  <c r="E348" i="5"/>
  <c r="H82" i="9"/>
  <c r="BH25" i="13" s="1"/>
  <c r="E535" i="5"/>
  <c r="U87" i="9"/>
  <c r="E350" i="7"/>
  <c r="E48" i="9"/>
  <c r="AA32" i="13" s="1"/>
  <c r="E86" i="5"/>
  <c r="L91" i="9"/>
  <c r="BL34" i="13" s="1"/>
  <c r="E696" i="5"/>
  <c r="AF49" i="9"/>
  <c r="BB33" i="13" s="1"/>
  <c r="E49" i="8"/>
  <c r="AL27" i="13"/>
  <c r="O16" i="11"/>
  <c r="AX10" i="11"/>
  <c r="J10" i="11"/>
  <c r="Y36" i="9"/>
  <c r="AU20" i="13" s="1"/>
  <c r="E606" i="6"/>
  <c r="G77" i="9"/>
  <c r="BG20" i="13" s="1"/>
  <c r="E416" i="5"/>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S95" i="9" s="1"/>
  <c r="AZ23" i="11" s="1"/>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U54" i="9" s="1"/>
  <c r="T23" i="11" s="1"/>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R95" i="9" s="1"/>
  <c r="AY23" i="11" s="1"/>
  <c r="O84" i="9"/>
  <c r="E423" i="6"/>
  <c r="I89" i="9"/>
  <c r="BI32" i="13" s="1"/>
  <c r="E580" i="5"/>
  <c r="D83" i="9"/>
  <c r="E194" i="5"/>
  <c r="N77" i="9"/>
  <c r="BN20" i="13" s="1"/>
  <c r="E758" i="5"/>
  <c r="E37" i="9"/>
  <c r="AA21" i="13" s="1"/>
  <c r="E75" i="5"/>
  <c r="E54" i="9" s="1"/>
  <c r="D23" i="11" s="1"/>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E95" i="9" s="1"/>
  <c r="AL23" i="11" s="1"/>
  <c r="Q84" i="9"/>
  <c r="E499" i="6"/>
  <c r="P88" i="9"/>
  <c r="E465" i="6"/>
  <c r="I93" i="9"/>
  <c r="BI36" i="13" s="1"/>
  <c r="E584" i="5"/>
  <c r="E39" i="9"/>
  <c r="AA23" i="13" s="1"/>
  <c r="E77" i="5"/>
  <c r="V93" i="9"/>
  <c r="BV36" i="13" s="1"/>
  <c r="E394" i="7"/>
  <c r="W80" i="9"/>
  <c r="BW23" i="13" s="1"/>
  <c r="E115" i="8"/>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D95" i="9" s="1"/>
  <c r="AK23" i="11" s="1"/>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H54" i="9" s="1"/>
  <c r="G23" i="11" s="1"/>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O95" i="9" s="1"/>
  <c r="AV23" i="11" s="1"/>
  <c r="T81" i="9"/>
  <c r="BT24" i="13" s="1"/>
  <c r="E230" i="7"/>
  <c r="O86" i="9"/>
  <c r="E425" i="6"/>
  <c r="I90" i="9"/>
  <c r="BI33" i="13" s="1"/>
  <c r="E581" i="5"/>
  <c r="D91" i="9"/>
  <c r="BD34" i="13" s="1"/>
  <c r="E202" i="5"/>
  <c r="AF40" i="9"/>
  <c r="BB24" i="13" s="1"/>
  <c r="E40" i="8"/>
  <c r="AD36" i="9"/>
  <c r="AZ20" i="13" s="1"/>
  <c r="E264" i="7"/>
  <c r="P77" i="9"/>
  <c r="BP20" i="13" s="1"/>
  <c r="E454" i="6"/>
  <c r="P82" i="9"/>
  <c r="BP25" i="13" s="1"/>
  <c r="E459" i="6"/>
  <c r="P95" i="9" s="1"/>
  <c r="AW23" i="11" s="1"/>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I95" i="9" s="1"/>
  <c r="AP23" i="11" s="1"/>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V85" i="9"/>
  <c r="E386" i="7"/>
  <c r="K89" i="9"/>
  <c r="BK32" i="13" s="1"/>
  <c r="E656" i="5"/>
  <c r="S93" i="9"/>
  <c r="BS36" i="13" s="1"/>
  <c r="E204" i="7"/>
  <c r="Q87" i="9"/>
  <c r="E502" i="6"/>
  <c r="R36" i="9"/>
  <c r="AN20" i="13" s="1"/>
  <c r="E226" i="6"/>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F85" i="9"/>
  <c r="E386" i="5"/>
  <c r="R92" i="9"/>
  <c r="BR35" i="13" s="1"/>
  <c r="E89" i="7"/>
  <c r="T90" i="9"/>
  <c r="BT33" i="13" s="1"/>
  <c r="E239" i="7"/>
  <c r="T95" i="9" s="1"/>
  <c r="BA23" i="11" s="1"/>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AF10" i="11"/>
  <c r="BN10" i="13"/>
  <c r="AU10" i="11"/>
  <c r="AO10" i="11"/>
  <c r="D3" i="11"/>
  <c r="BD3" i="13"/>
  <c r="AK3" i="11"/>
  <c r="BF3" i="13"/>
  <c r="AM3" i="11"/>
  <c r="AD3" i="13"/>
  <c r="G3" i="11"/>
  <c r="AC3" i="13"/>
  <c r="F3" i="1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K95" i="9"/>
  <c r="AR23" i="11" s="1"/>
  <c r="AO10" i="13"/>
  <c r="W34" i="9"/>
  <c r="AS18" i="13" s="1"/>
  <c r="E528" i="6"/>
  <c r="K32" i="9"/>
  <c r="AG16" i="13" s="1"/>
  <c r="E450" i="5"/>
  <c r="D27" i="9"/>
  <c r="E27" i="5"/>
  <c r="D54" i="9" s="1"/>
  <c r="C23" i="11" s="1"/>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E330" i="5"/>
  <c r="AG32" i="9"/>
  <c r="BC16" i="13" s="1"/>
  <c r="E70" i="8"/>
  <c r="L33" i="9"/>
  <c r="AH17" i="13" s="1"/>
  <c r="E489" i="5"/>
  <c r="E73" i="8"/>
  <c r="AG35" i="9"/>
  <c r="BC19" i="13" s="1"/>
  <c r="F34" i="9"/>
  <c r="AB18" i="13" s="1"/>
  <c r="E110" i="5"/>
  <c r="AB10" i="13"/>
  <c r="AD30" i="9"/>
  <c r="E258" i="7"/>
  <c r="O34" i="9"/>
  <c r="AK18" i="13" s="1"/>
  <c r="E110" i="6"/>
  <c r="Z13" i="13"/>
  <c r="C13" i="11"/>
  <c r="E33" i="7"/>
  <c r="AA33" i="9"/>
  <c r="AW17" i="13" s="1"/>
  <c r="Q35" i="9"/>
  <c r="AM19" i="13" s="1"/>
  <c r="E187" i="6"/>
  <c r="V34" i="9"/>
  <c r="AR18" i="13" s="1"/>
  <c r="E376" i="6"/>
  <c r="K27" i="9"/>
  <c r="E445" i="5"/>
  <c r="X27" i="9"/>
  <c r="E559" i="6"/>
  <c r="X54" i="9" s="1"/>
  <c r="W23" i="11" s="1"/>
  <c r="G34" i="9"/>
  <c r="AC18" i="13" s="1"/>
  <c r="E148" i="5"/>
  <c r="AE34" i="9"/>
  <c r="BA18" i="13" s="1"/>
  <c r="E300" i="7"/>
  <c r="BQ14" i="13"/>
  <c r="AX14" i="11"/>
  <c r="P35" i="9"/>
  <c r="AL19" i="13" s="1"/>
  <c r="E149" i="6"/>
  <c r="E72" i="6"/>
  <c r="N34" i="9"/>
  <c r="AJ18" i="13" s="1"/>
  <c r="I35" i="9"/>
  <c r="AE19" i="13" s="1"/>
  <c r="E301" i="5"/>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O8" i="9"/>
  <c r="K9" i="9"/>
  <c r="O9" i="9"/>
  <c r="K8" i="9"/>
  <c r="K10" i="9"/>
  <c r="O10" i="9"/>
  <c r="H95" i="9" l="1"/>
  <c r="AO23" i="11" s="1"/>
  <c r="BE37" i="13"/>
  <c r="AL22" i="11"/>
  <c r="AU26" i="13"/>
  <c r="X15" i="11"/>
  <c r="BF30" i="13"/>
  <c r="AM19" i="11"/>
  <c r="AN28" i="13"/>
  <c r="Q17" i="11"/>
  <c r="BO26" i="13"/>
  <c r="AV15" i="11"/>
  <c r="BT29" i="13"/>
  <c r="BA18" i="11"/>
  <c r="BN37" i="13"/>
  <c r="AU22" i="11"/>
  <c r="U95" i="9"/>
  <c r="BB23" i="11" s="1"/>
  <c r="AF37" i="13"/>
  <c r="I22" i="11"/>
  <c r="BG26" i="13"/>
  <c r="AN15" i="11"/>
  <c r="AZ31" i="13"/>
  <c r="AC21" i="11"/>
  <c r="AC20" i="11"/>
  <c r="BM30" i="13"/>
  <c r="AT19" i="11"/>
  <c r="AT28" i="13"/>
  <c r="W17" i="11"/>
  <c r="BD29" i="13"/>
  <c r="AK18" i="11"/>
  <c r="BI30" i="13"/>
  <c r="AP19" i="11"/>
  <c r="BW27" i="13"/>
  <c r="BD16" i="11"/>
  <c r="BM28" i="13"/>
  <c r="AT17" i="11"/>
  <c r="BH28" i="13"/>
  <c r="AO17" i="11"/>
  <c r="BJ37" i="13"/>
  <c r="AQ22" i="11"/>
  <c r="BR26" i="13"/>
  <c r="AY15" i="11"/>
  <c r="BF37" i="13"/>
  <c r="AM22" i="11"/>
  <c r="AB54" i="9"/>
  <c r="AA23" i="11" s="1"/>
  <c r="BW29" i="13"/>
  <c r="BD18" i="11"/>
  <c r="BU30" i="13"/>
  <c r="BB19" i="11"/>
  <c r="AH31" i="13"/>
  <c r="K20" i="11"/>
  <c r="K21" i="11"/>
  <c r="AR26" i="13"/>
  <c r="U15" i="11"/>
  <c r="AE54" i="9"/>
  <c r="AD23" i="11" s="1"/>
  <c r="V54" i="9"/>
  <c r="U23" i="11" s="1"/>
  <c r="O54" i="9"/>
  <c r="N23" i="11" s="1"/>
  <c r="W54" i="9"/>
  <c r="V23" i="11" s="1"/>
  <c r="G95" i="9"/>
  <c r="AN23" i="11" s="1"/>
  <c r="T54" i="9"/>
  <c r="S23" i="11" s="1"/>
  <c r="Z54" i="9"/>
  <c r="Y23" i="11" s="1"/>
  <c r="W95" i="9"/>
  <c r="BD23" i="11" s="1"/>
  <c r="BE30" i="13"/>
  <c r="AL19" i="11"/>
  <c r="AG28" i="13"/>
  <c r="J17" i="11"/>
  <c r="AF27" i="13"/>
  <c r="I16" i="11"/>
  <c r="BU29" i="13"/>
  <c r="BB18" i="11"/>
  <c r="BB26" i="13"/>
  <c r="AE15" i="11"/>
  <c r="AF54" i="9"/>
  <c r="AE23" i="11" s="1"/>
  <c r="BE28" i="13"/>
  <c r="AL17" i="11"/>
  <c r="BD27" i="13"/>
  <c r="AK16" i="11"/>
  <c r="AI27" i="13"/>
  <c r="L16" i="11"/>
  <c r="AK28" i="13"/>
  <c r="N17" i="11"/>
  <c r="BO30" i="13"/>
  <c r="AV19" i="11"/>
  <c r="BB28" i="13"/>
  <c r="AE17" i="11"/>
  <c r="AQ27" i="13"/>
  <c r="T16" i="11"/>
  <c r="AS27" i="13"/>
  <c r="V16" i="11"/>
  <c r="AY26" i="13"/>
  <c r="AB15" i="11"/>
  <c r="BL29" i="13"/>
  <c r="AS18" i="11"/>
  <c r="AV26" i="13"/>
  <c r="Y15" i="11"/>
  <c r="AT30" i="13"/>
  <c r="W19" i="11"/>
  <c r="BU31" i="13"/>
  <c r="BB20" i="11"/>
  <c r="BI28" i="13"/>
  <c r="AP17" i="11"/>
  <c r="BI37" i="13"/>
  <c r="AP22" i="11"/>
  <c r="AK29" i="13"/>
  <c r="N18" i="11"/>
  <c r="AG29" i="13"/>
  <c r="J18" i="11"/>
  <c r="BT28" i="13"/>
  <c r="BA17" i="11"/>
  <c r="BJ26" i="13"/>
  <c r="AQ15" i="11"/>
  <c r="BG30" i="13"/>
  <c r="AN19" i="11"/>
  <c r="AJ27" i="13"/>
  <c r="M16" i="11"/>
  <c r="AM31" i="13"/>
  <c r="P20" i="11"/>
  <c r="P21" i="11"/>
  <c r="BF29" i="13"/>
  <c r="AM18" i="11"/>
  <c r="L95" i="9"/>
  <c r="AS23" i="11" s="1"/>
  <c r="R54" i="9"/>
  <c r="Q23" i="11" s="1"/>
  <c r="V95" i="9"/>
  <c r="BC23" i="11" s="1"/>
  <c r="O22" i="11"/>
  <c r="BI29" i="13"/>
  <c r="AP18" i="11"/>
  <c r="BP30" i="13"/>
  <c r="AW19" i="11"/>
  <c r="BQ31" i="13"/>
  <c r="AX20" i="11"/>
  <c r="AT27" i="13"/>
  <c r="W16" i="11"/>
  <c r="BA26" i="13"/>
  <c r="AD15" i="11"/>
  <c r="BD30" i="13"/>
  <c r="AK19" i="11"/>
  <c r="BB30" i="13"/>
  <c r="AE19" i="11"/>
  <c r="BK26" i="13"/>
  <c r="AR15" i="11"/>
  <c r="BP29" i="13"/>
  <c r="AW18" i="11"/>
  <c r="P54" i="9"/>
  <c r="O23" i="11" s="1"/>
  <c r="N95" i="9"/>
  <c r="AU23" i="11" s="1"/>
  <c r="AF28" i="13"/>
  <c r="I17" i="11"/>
  <c r="BJ29" i="13"/>
  <c r="AQ18" i="11"/>
  <c r="BH26" i="13"/>
  <c r="AO15" i="11"/>
  <c r="AP31" i="13"/>
  <c r="S21" i="11"/>
  <c r="S20" i="11"/>
  <c r="AR31" i="13"/>
  <c r="U20" i="11"/>
  <c r="U21" i="11"/>
  <c r="BT30" i="13"/>
  <c r="BA19" i="11"/>
  <c r="BL27" i="13"/>
  <c r="AS16" i="11"/>
  <c r="BM37" i="13"/>
  <c r="AT22" i="11"/>
  <c r="BL37" i="13"/>
  <c r="AS22" i="11"/>
  <c r="BI26" i="13"/>
  <c r="AP15" i="11"/>
  <c r="AB37" i="13"/>
  <c r="E22" i="11"/>
  <c r="BE27" i="13"/>
  <c r="AL16" i="11"/>
  <c r="BT26" i="13"/>
  <c r="BA15" i="11"/>
  <c r="M54" i="9"/>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8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9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A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B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C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D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<sst xmlns="http://schemas.openxmlformats.org/spreadsheetml/2006/main" count="1956" uniqueCount="363">
  <si>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</si>
  <si>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</si>
  <si>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</si>
  <si>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</si>
  <si>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</si>
  <si>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</si>
  <si>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</si>
  <si>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</si>
  <si>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</si>
  <si>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</si>
  <si>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</si>
  <si>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</si>
  <si>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</si>
  <si>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</si>
  <si>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</si>
  <si>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</si>
  <si>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</si>
  <si>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</si>
  <si>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</si>
  <si>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</si>
  <si>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</si>
  <si>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</si>
  <si>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</si>
  <si>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</si>
  <si>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</si>
  <si>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</si>
  <si>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</si>
  <si>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</si>
  <si>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</si>
  <si>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</si>
  <si>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</si>
  <si>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</si>
  <si>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</si>
  <si>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</si>
  <si>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</si>
  <si>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</si>
  <si>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</si>
  <si>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</si>
  <si>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</si>
  <si>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</si>
  <si>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</si>
  <si>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</si>
  <si>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</si>
  <si>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</si>
  <si>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</si>
  <si>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</si>
  <si>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</si>
  <si>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</si>
  <si>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</si>
  <si>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</si>
  <si>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</si>
  <si>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</si>
  <si>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</si>
  <si>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</si>
  <si>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</si>
  <si>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</si>
  <si>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</si>
  <si>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</si>
  <si>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</si>
  <si>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</si>
  <si>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</si>
  <si>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</si>
  <si>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</si>
  <si>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</si>
  <si>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</si>
  <si>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</si>
  <si>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</si>
  <si>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</si>
  <si>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</si>
  <si>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</si>
  <si>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</si>
  <si>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</si>
  <si>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</si>
  <si>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</si>
  <si>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</si>
  <si>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</si>
  <si>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</si>
  <si>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</si>
  <si>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</si>
  <si>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</si>
  <si>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</si>
  <si>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</si>
  <si>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</si>
  <si>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</si>
  <si>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</si>
  <si>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</si>
  <si>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</si>
  <si>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</si>
  <si>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</si>
  <si>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</si>
  <si>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</si>
  <si>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</si>
  <si>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</si>
  <si>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</si>
  <si>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</si>
  <si>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</si>
  <si>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</si>
  <si>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</si>
  <si>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</si>
  <si>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</si>
  <si>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</si>
  <si>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</si>
  <si>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</si>
  <si>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</si>
  <si>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</si>
  <si>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</si>
  <si>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</si>
  <si>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</si>
  <si>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</si>
  <si>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</si>
  <si>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</si>
  <si>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</si>
  <si>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</si>
  <si>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</si>
  <si>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</si>
  <si>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</si>
  <si>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</si>
  <si>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</si>
  <si>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</si>
  <si>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</si>
  <si>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</si>
  <si>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</si>
  <si>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</si>
  <si>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</si>
  <si>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</si>
  <si>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</si>
  <si>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</si>
  <si>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</si>
  <si>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</si>
  <si>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</si>
  <si>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</si>
  <si>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</si>
  <si>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</si>
  <si>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</si>
  <si>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</si>
  <si>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</si>
  <si>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</si>
  <si>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</si>
  <si>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</si>
  <si>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</si>
  <si>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</si>
  <si>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</si>
  <si>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</si>
  <si>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</si>
  <si>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</si>
  <si>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</si>
  <si>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</si>
  <si>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</si>
  <si>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</si>
  <si>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</si>
  <si>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</si>
  <si>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</si>
  <si>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</si>
  <si>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</si>
  <si>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</si>
  <si>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</si>
  <si>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</si>
  <si>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</si>
  <si>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</si>
  <si>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</si>
  <si>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</si>
  <si>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</si>
  <si>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</si>
  <si>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</si>
  <si>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</si>
  <si>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</si>
  <si>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</si>
  <si>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</si>
  <si>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</si>
  <si>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</si>
  <si>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</si>
  <si>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</si>
  <si>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</si>
  <si>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</si>
  <si>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</si>
  <si>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</si>
  <si>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</si>
  <si>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</si>
  <si>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</si>
  <si>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</si>
  <si>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</si>
  <si>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</si>
  <si>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</si>
  <si>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</si>
  <si>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</si>
  <si>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</si>
  <si>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</si>
  <si>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</si>
  <si>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</si>
  <si>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</si>
  <si>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</si>
  <si>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</si>
  <si>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</si>
  <si>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</si>
  <si>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</si>
  <si>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</si>
  <si>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</si>
  <si>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</si>
  <si>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</si>
  <si>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</si>
  <si>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</si>
  <si>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</si>
  <si>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</si>
  <si>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</si>
  <si>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</si>
  <si>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</si>
  <si>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</si>
  <si>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</si>
  <si>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</si>
  <si>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</si>
  <si>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</si>
  <si>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</si>
  <si>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</si>
  <si>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</si>
  <si>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</si>
  <si>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</si>
  <si>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</si>
  <si>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</si>
  <si>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</si>
  <si>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</si>
  <si>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</si>
  <si>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</si>
  <si>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</si>
  <si>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</si>
  <si>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</si>
  <si>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</si>
  <si>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</si>
  <si>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</si>
  <si>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</si>
  <si>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</si>
  <si>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</si>
  <si>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</si>
  <si>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</si>
  <si>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</si>
  <si>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</si>
  <si>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</si>
  <si>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</si>
  <si>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</si>
  <si>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</si>
  <si>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</si>
  <si>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</si>
  <si>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</si>
  <si>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</si>
  <si>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</si>
  <si>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</si>
  <si>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</si>
  <si>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</si>
  <si>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</si>
  <si>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</si>
  <si>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</si>
  <si>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</si>
  <si>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</si>
  <si>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</si>
  <si>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</si>
  <si>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</si>
  <si>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</si>
  <si>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</si>
  <si>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</si>
  <si>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</si>
  <si>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</si>
  <si>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</si>
  <si>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</si>
  <si>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</si>
  <si>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</si>
  <si>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</si>
  <si>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</si>
  <si>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</si>
  <si>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</si>
  <si>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</si>
  <si>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</si>
  <si>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</si>
  <si>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</si>
  <si>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</si>
  <si>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</si>
  <si>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</si>
  <si>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</si>
  <si>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</si>
  <si>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</si>
  <si>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</si>
  <si>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</si>
  <si>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</si>
  <si>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</si>
  <si>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</si>
  <si>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</si>
  <si>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</si>
  <si>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</si>
  <si>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</si>
  <si>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</si>
  <si>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</si>
  <si>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</si>
  <si>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</si>
  <si>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</si>
  <si>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</si>
  <si>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</si>
  <si>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</si>
  <si>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</si>
  <si>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</si>
  <si>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Junio de 2021</t>
  </si>
  <si>
    <t>Windows 10 64-bits, Chrome Versión 91.0.4472.77. Herramientas: Taw, LightHouse, Wave, Color Contrast Checker</t>
  </si>
  <si>
    <t>ATOS</t>
  </si>
  <si>
    <t>Home</t>
  </si>
  <si>
    <t>Ciudadanos</t>
  </si>
  <si>
    <t>Home - Ciudadanos</t>
  </si>
  <si>
    <t>Profesionales</t>
  </si>
  <si>
    <t>Home - Profesionales</t>
  </si>
  <si>
    <t>Comunicaciones</t>
  </si>
  <si>
    <t>Home - Nosotros</t>
  </si>
  <si>
    <t>Nosotros</t>
  </si>
  <si>
    <t>Mapa Web</t>
  </si>
  <si>
    <t>Noticias</t>
  </si>
  <si>
    <t>Buscador</t>
  </si>
  <si>
    <t>Aviso Legal</t>
  </si>
  <si>
    <t>Home - Aviso Legal</t>
  </si>
  <si>
    <t>Home - Buscador</t>
  </si>
  <si>
    <t>Home - Comunicacion</t>
  </si>
  <si>
    <t>Home - Comunicacion - Noticias</t>
  </si>
  <si>
    <t>https://www.comunidad.madrid/hospital/villalba/</t>
  </si>
  <si>
    <t>https://www.comunidad.madrid/hospital/villalba/ciudadanos</t>
  </si>
  <si>
    <t>https://www.comunidad.madrid/hospital/villalba/profesionales</t>
  </si>
  <si>
    <t>https://www.comunidad.madrid/hospital/villalba/comunicacion</t>
  </si>
  <si>
    <t>https://www.comunidad.madrid/hospital/villalba/nosotros</t>
  </si>
  <si>
    <t>https://www.comunidad.madrid/hospital/villalba/comunicacion/noticias</t>
  </si>
  <si>
    <t>https://www.comunidad.madrid/hospital/villalba/aviso-legal-privacidad</t>
  </si>
  <si>
    <t>https://www.comunidad.madrid/hospital/villalba/buscar?search_api_fulltext=&amp;nombre=</t>
  </si>
  <si>
    <t>https://www.comunidad.madrid/hospital/villalba/ciudadanos/preguntas-frecuentes</t>
  </si>
  <si>
    <t>https://www.comunidad.madrid/hospital/villalba/ciudadanos/actividades</t>
  </si>
  <si>
    <t>https://www.comunidad.madrid/hospital/villalba/reclamaciones-sugerencias-agradecimientos</t>
  </si>
  <si>
    <t>https://www.comunidad.madrid/hospital/villalba/nosotros/oferta-asistencial/zona-influencia</t>
  </si>
  <si>
    <t>https://www.comunidad.madrid/hospital/villalba/profesionales/area-materno-infantil</t>
  </si>
  <si>
    <t>https://www.comunidad.madrid/hospital/villalba/profesionales/servicios-centrales</t>
  </si>
  <si>
    <t>https://www.comunidad.madrid/hospital/villalba/comunicacion/sindicacion-ultimos-contenidos</t>
  </si>
  <si>
    <t>https://www.comunidad.madrid/hospital/villalba/nosotros/recursos-humanos/instalaciones</t>
  </si>
  <si>
    <t>https://www.comunidad.madrid/hospital/villalba/nosotros/transparencia</t>
  </si>
  <si>
    <t>https://www.comunidad.madrid/hospital/villalba/sitemap</t>
  </si>
  <si>
    <t>Home - Ciudadanos -Preguntas frecuentes</t>
  </si>
  <si>
    <t>Preguntas frecuentes</t>
  </si>
  <si>
    <t>Home - Ciudadanos - Actividades</t>
  </si>
  <si>
    <t>Home - Ciudadanos - Reclamaciones</t>
  </si>
  <si>
    <t>Home - Nosotros - Zona Influencia</t>
  </si>
  <si>
    <t>Home - Profesionales - Area materno infantil</t>
  </si>
  <si>
    <t>Home - Profesionales - Servicios Centrales</t>
  </si>
  <si>
    <t>Home - Comunicación - Ultimos contenidos</t>
  </si>
  <si>
    <t>Home - Nosotros - Instalaciones</t>
  </si>
  <si>
    <t>Home - Nosotros - Transparencia</t>
  </si>
  <si>
    <t>Home - Comunicación - Mapa Web</t>
  </si>
  <si>
    <t>Actividades</t>
  </si>
  <si>
    <t>Reclamaciones</t>
  </si>
  <si>
    <t>Zona Influencia</t>
  </si>
  <si>
    <t>Area materno infantil</t>
  </si>
  <si>
    <t>Servicios Centrales</t>
  </si>
  <si>
    <t>Ultimos contenidos</t>
  </si>
  <si>
    <t>Instalaciones</t>
  </si>
  <si>
    <t>Transparencia</t>
  </si>
  <si>
    <t>Hospital de Villaba</t>
  </si>
  <si>
    <t>Se analizan las páginas del dominio http://comunidad.madrid/hospital/villalba/</t>
  </si>
  <si>
    <t>Proporcionar información sobre el hospital, sus servicios e instalaciones</t>
  </si>
  <si>
    <t>SUBDIRECCIÓN GENERAL DE ADMINISTRACIÓN ELECTRÓNICA</t>
  </si>
  <si>
    <t>A13043893</t>
  </si>
  <si>
    <t>COMUNIDAD DE MADRID</t>
  </si>
  <si>
    <t>A13002908</t>
  </si>
  <si>
    <t>MADRID DIGITAL</t>
  </si>
  <si>
    <t>A13033692</t>
  </si>
  <si>
    <t>MD_CANALES_DIGITALES@madrid.org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</si>
</sst>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3">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480">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zoomScaleNormal="100" workbookViewId="0"/>
  </sheetViews>
  <sheetFormatPr baseColWidth="10" defaultColWidth="11.54296875" defaultRowHeight="12.5"/>
  <cols>
    <col min="1" max="1" width="11.7265625" customWidth="1"/>
    <col min="14" max="14" width="18.269531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4"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5" customHeight="1">
      <c r="A4" s="1"/>
      <c r="B4" s="6"/>
      <c r="C4" s="3"/>
      <c r="D4" s="3"/>
      <c r="E4" s="3"/>
      <c r="F4" s="3"/>
      <c r="G4" s="3"/>
      <c r="H4" s="3"/>
      <c r="I4" s="3"/>
      <c r="J4" s="3"/>
      <c r="K4" s="3"/>
      <c r="L4" s="3"/>
      <c r="M4" s="3"/>
      <c r="N4" s="3"/>
      <c r="O4" s="3"/>
      <c r="P4" s="3"/>
      <c r="Q4" s="3"/>
      <c r="R4" s="3"/>
      <c r="S4" s="3"/>
      <c r="T4" s="3"/>
      <c r="U4" s="3"/>
      <c r="V4" s="3"/>
      <c r="W4" s="3"/>
      <c r="X4" s="3"/>
      <c r="Y4" s="3"/>
      <c r="Z4" s="3"/>
    </row>
    <row r="5" spans="1:64" ht="28.4"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5">
      <c r="B7" s="11" t="s">
        <v>2</v>
      </c>
    </row>
    <row r="9" spans="1:64" ht="134.9" customHeight="1">
      <c r="B9" s="191" t="s">
        <v>244</v>
      </c>
      <c r="C9" s="192"/>
      <c r="D9" s="192"/>
      <c r="E9" s="192"/>
      <c r="F9" s="192"/>
      <c r="G9" s="192"/>
      <c r="H9" s="192"/>
      <c r="I9" s="192"/>
      <c r="J9" s="192"/>
      <c r="K9" s="192"/>
      <c r="L9" s="192"/>
      <c r="M9" s="192"/>
      <c r="N9" s="192"/>
    </row>
    <row r="10" spans="1:64" ht="28.75" customHeight="1"/>
    <row r="11" spans="1:64" ht="86.25" customHeight="1">
      <c r="B11" s="192" t="s">
        <v>3</v>
      </c>
      <c r="C11" s="192"/>
      <c r="D11" s="192"/>
      <c r="E11" s="192"/>
      <c r="F11" s="192"/>
      <c r="G11" s="192"/>
      <c r="H11" s="192"/>
      <c r="I11" s="192"/>
      <c r="J11" s="192"/>
      <c r="K11" s="192"/>
      <c r="L11" s="192"/>
      <c r="M11" s="192"/>
      <c r="N11" s="192"/>
    </row>
    <row r="13" spans="1:64" ht="269.25" customHeight="1">
      <c r="B13" s="193" t="s">
        <v>245</v>
      </c>
      <c r="C13" s="193"/>
      <c r="D13" s="193"/>
      <c r="E13" s="193"/>
      <c r="F13" s="193"/>
      <c r="G13" s="193"/>
      <c r="H13" s="193"/>
      <c r="I13" s="193"/>
      <c r="J13" s="193"/>
      <c r="K13" s="193"/>
      <c r="L13" s="193"/>
      <c r="M13" s="193"/>
      <c r="N13" s="193"/>
    </row>
    <row r="15" spans="1:64" ht="87.75" customHeight="1">
      <c r="B15" s="193" t="s">
        <v>246</v>
      </c>
      <c r="C15" s="194"/>
      <c r="D15" s="194"/>
      <c r="E15" s="194"/>
      <c r="F15" s="194"/>
      <c r="G15" s="194"/>
      <c r="H15" s="194"/>
      <c r="I15" s="194"/>
      <c r="J15" s="194"/>
      <c r="K15" s="194"/>
      <c r="L15" s="194"/>
      <c r="M15" s="194"/>
      <c r="N15" s="194"/>
    </row>
    <row r="17" spans="2:14" ht="29.25" customHeight="1">
      <c r="B17" s="194" t="s">
        <v>4</v>
      </c>
      <c r="C17" s="194"/>
      <c r="D17" s="194"/>
      <c r="E17" s="194"/>
      <c r="F17" s="194"/>
      <c r="G17" s="194"/>
      <c r="H17" s="194"/>
      <c r="I17" s="194"/>
      <c r="J17" s="194"/>
      <c r="K17" s="194"/>
      <c r="L17" s="194"/>
      <c r="M17" s="194"/>
      <c r="N17" s="194"/>
    </row>
    <row r="22" spans="2:14" ht="15.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4296875" defaultRowHeight="12.5"/>
  <cols>
    <col min="1" max="1" width="3.81640625" customWidth="1"/>
    <col min="2" max="2" width="65.1796875" customWidth="1"/>
    <col min="3" max="3" width="16.26953125" customWidth="1"/>
    <col min="4" max="4" width="3.81640625" customWidth="1"/>
    <col min="5" max="5" width="14.54296875" customWidth="1"/>
    <col min="6" max="6" width="3.81640625" customWidth="1"/>
    <col min="7" max="7" width="33.1796875" customWidth="1"/>
    <col min="8" max="8" width="4" customWidth="1"/>
    <col min="9" max="9" width="15.453125" customWidth="1"/>
    <col min="10" max="10" width="3.81640625" customWidth="1"/>
    <col min="11" max="11" width="4.54296875" customWidth="1"/>
    <col min="12" max="12" width="3.81640625" customWidth="1"/>
    <col min="13" max="13" width="8.7265625" customWidth="1"/>
    <col min="14" max="14" width="3.81640625" customWidth="1"/>
    <col min="15" max="15" width="25.26953125" customWidth="1"/>
    <col min="16" max="16" width="3.81640625" customWidth="1"/>
    <col min="18" max="18" width="3.81640625" customWidth="1"/>
    <col min="19" max="19" width="22.54296875" customWidth="1"/>
    <col min="20" max="20" width="3.81640625" customWidth="1"/>
    <col min="21" max="21" width="9.81640625" customWidth="1"/>
  </cols>
  <sheetData>
    <row r="7" spans="3:22">
      <c r="C7" s="41" t="s">
        <v>195</v>
      </c>
      <c r="E7" s="41" t="s">
        <v>196</v>
      </c>
      <c r="G7" s="41" t="s">
        <v>20</v>
      </c>
      <c r="I7" s="41" t="s">
        <v>197</v>
      </c>
      <c r="K7" s="41" t="s">
        <v>198</v>
      </c>
      <c r="M7" s="41" t="s">
        <v>198</v>
      </c>
      <c r="O7" s="41" t="s">
        <v>199</v>
      </c>
      <c r="Q7" s="41" t="s">
        <v>200</v>
      </c>
      <c r="S7" s="41" t="s">
        <v>201</v>
      </c>
      <c r="U7" s="41" t="s">
        <v>70</v>
      </c>
    </row>
    <row r="9" spans="3:22" ht="12.25" customHeight="1">
      <c r="C9" s="3" t="s">
        <v>202</v>
      </c>
      <c r="E9" s="17" t="s">
        <v>8</v>
      </c>
      <c r="G9" t="s">
        <v>203</v>
      </c>
      <c r="I9" t="s">
        <v>204</v>
      </c>
      <c r="K9" t="s">
        <v>205</v>
      </c>
      <c r="M9" t="s">
        <v>206</v>
      </c>
      <c r="O9" t="s">
        <v>207</v>
      </c>
      <c r="Q9" t="s">
        <v>208</v>
      </c>
      <c r="S9" t="s">
        <v>209</v>
      </c>
      <c r="U9" s="24" t="s">
        <v>71</v>
      </c>
      <c r="V9" s="24" t="s">
        <v>210</v>
      </c>
    </row>
    <row r="10" spans="3:22" ht="14.5">
      <c r="C10" s="3" t="s">
        <v>211</v>
      </c>
      <c r="E10" s="17" t="s">
        <v>10</v>
      </c>
      <c r="G10" t="s">
        <v>212</v>
      </c>
      <c r="I10" t="s">
        <v>213</v>
      </c>
      <c r="K10" t="s">
        <v>9</v>
      </c>
      <c r="M10" t="s">
        <v>214</v>
      </c>
      <c r="O10" t="s">
        <v>215</v>
      </c>
      <c r="Q10" t="s">
        <v>216</v>
      </c>
      <c r="S10" t="s">
        <v>217</v>
      </c>
      <c r="U10" s="24" t="s">
        <v>75</v>
      </c>
      <c r="V10" s="24" t="s">
        <v>75</v>
      </c>
    </row>
    <row r="11" spans="3:22" ht="14.5">
      <c r="C11" s="3" t="s">
        <v>218</v>
      </c>
      <c r="E11" s="17" t="s">
        <v>11</v>
      </c>
      <c r="G11" t="s">
        <v>219</v>
      </c>
      <c r="O11" t="s">
        <v>220</v>
      </c>
      <c r="U11" s="24" t="s">
        <v>73</v>
      </c>
      <c r="V11" s="24" t="s">
        <v>73</v>
      </c>
    </row>
    <row r="12" spans="3:22" ht="14.5">
      <c r="C12" s="3" t="s">
        <v>221</v>
      </c>
      <c r="E12" s="17" t="s">
        <v>222</v>
      </c>
      <c r="O12" t="s">
        <v>223</v>
      </c>
      <c r="U12" s="24" t="s">
        <v>64</v>
      </c>
      <c r="V12" s="24" t="s">
        <v>64</v>
      </c>
    </row>
    <row r="13" spans="3:22" ht="14.5">
      <c r="E13" s="17" t="s">
        <v>224</v>
      </c>
      <c r="O13" t="s">
        <v>225</v>
      </c>
      <c r="U13" s="24" t="s">
        <v>61</v>
      </c>
      <c r="V13" s="24" t="s">
        <v>61</v>
      </c>
    </row>
    <row r="14" spans="3:22">
      <c r="E14" s="17" t="s">
        <v>14</v>
      </c>
      <c r="O14" t="s">
        <v>226</v>
      </c>
    </row>
    <row r="15" spans="3:22">
      <c r="E15" s="17" t="s">
        <v>15</v>
      </c>
      <c r="O15" t="s">
        <v>227</v>
      </c>
    </row>
    <row r="16" spans="3:22" ht="23">
      <c r="E16" s="17" t="s">
        <v>228</v>
      </c>
      <c r="O16" t="s">
        <v>229</v>
      </c>
    </row>
    <row r="17" spans="2:15" ht="23">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5">
      <c r="B23" s="43" t="s">
        <v>236</v>
      </c>
    </row>
    <row r="25" spans="2:15" ht="15.5">
      <c r="B25" s="44" t="s">
        <v>237</v>
      </c>
      <c r="C25" s="45">
        <v>0.1</v>
      </c>
    </row>
    <row r="26" spans="2:15" ht="15.5">
      <c r="B26" s="44" t="s">
        <v>238</v>
      </c>
      <c r="C26" s="45">
        <v>0.5</v>
      </c>
    </row>
    <row r="27" spans="2:15" ht="15.5">
      <c r="B27" s="44" t="s">
        <v>239</v>
      </c>
      <c r="C27" s="45">
        <v>1</v>
      </c>
    </row>
    <row r="28" spans="2:15">
      <c r="C28" s="46"/>
      <c r="D28" s="46"/>
    </row>
    <row r="29" spans="2:15">
      <c r="C29" s="46"/>
      <c r="D29" s="46"/>
    </row>
    <row r="30" spans="2:15" ht="14">
      <c r="B30" s="47" t="s">
        <v>240</v>
      </c>
      <c r="C30" s="48"/>
      <c r="D30" s="48"/>
    </row>
    <row r="31" spans="2:15" ht="14">
      <c r="B31" s="49"/>
      <c r="C31" s="48"/>
      <c r="D31" s="48"/>
    </row>
    <row r="32" spans="2:15" ht="14">
      <c r="B32" s="49" t="s">
        <v>241</v>
      </c>
      <c r="C32" s="49">
        <v>30</v>
      </c>
      <c r="D32" s="49"/>
    </row>
    <row r="33" spans="2:4" ht="14">
      <c r="B33" s="49" t="s">
        <v>242</v>
      </c>
      <c r="C33" s="49">
        <v>20</v>
      </c>
      <c r="D33" s="49"/>
    </row>
    <row r="34" spans="2:4" ht="14">
      <c r="B34" s="49"/>
      <c r="C34" s="49"/>
      <c r="D34" s="49"/>
    </row>
    <row r="35" spans="2:4" ht="14">
      <c r="B35" s="49"/>
      <c r="C35" s="49"/>
      <c r="D35" s="49"/>
    </row>
    <row r="36" spans="2:4" ht="14">
      <c r="B36" s="49"/>
      <c r="C36" s="49"/>
      <c r="D36" s="49"/>
    </row>
    <row r="37" spans="2:4" ht="14">
      <c r="B37" s="49"/>
      <c r="C37" s="49"/>
      <c r="D37" s="49"/>
    </row>
    <row r="38" spans="2:4" ht="14">
      <c r="B38" s="49"/>
      <c r="C38" s="49"/>
      <c r="D38" s="49"/>
    </row>
    <row r="39" spans="2:4" ht="14">
      <c r="B39" s="49"/>
      <c r="C39" s="49"/>
      <c r="D39" s="49"/>
    </row>
    <row r="40" spans="2:4" ht="14">
      <c r="B40" s="49"/>
      <c r="C40" s="49"/>
    </row>
    <row r="41" spans="2:4" ht="14">
      <c r="B41" s="49"/>
      <c r="C41" s="49"/>
    </row>
    <row r="42" spans="2:4" ht="14">
      <c r="B42" s="49"/>
      <c r="C42" s="49"/>
    </row>
    <row r="43" spans="2:4" ht="14">
      <c r="B43" s="49"/>
      <c r="C43" s="49"/>
    </row>
    <row r="44" spans="2:4" ht="14">
      <c r="B44" s="49"/>
      <c r="C44" s="49"/>
    </row>
    <row r="45" spans="2:4" ht="14">
      <c r="B45" s="49"/>
      <c r="C45" s="49"/>
    </row>
    <row r="46" spans="2:4" ht="14">
      <c r="B46" s="49"/>
      <c r="C46" s="49"/>
    </row>
    <row r="47" spans="2:4" ht="14">
      <c r="B47" s="49"/>
      <c r="C47" s="49"/>
    </row>
    <row r="48" spans="2:4" ht="14">
      <c r="B48" s="49"/>
      <c r="C48" s="49"/>
    </row>
    <row r="49" spans="2:3" ht="14">
      <c r="B49" s="49"/>
      <c r="C49" s="49"/>
    </row>
    <row r="50" spans="2:3" ht="14">
      <c r="B50" s="49"/>
      <c r="C50" s="49"/>
    </row>
    <row r="51" spans="2:3" ht="14">
      <c r="B51" s="49"/>
      <c r="C51" s="49"/>
    </row>
    <row r="52" spans="2:3" ht="14">
      <c r="B52" s="49"/>
      <c r="C52" s="49"/>
    </row>
    <row r="53" spans="2:3" ht="14">
      <c r="B53" s="49"/>
      <c r="C53" s="49"/>
    </row>
    <row r="54" spans="2:3" ht="14">
      <c r="B54" s="49"/>
      <c r="C54" s="49"/>
    </row>
    <row r="55" spans="2:3" ht="14">
      <c r="B55" s="49"/>
      <c r="C55" s="49"/>
    </row>
    <row r="56" spans="2:3" ht="14">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4296875" defaultRowHeight="12.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https://www.comunidad.madrid/hospital/villalba/</v>
      </c>
      <c r="C3" s="36" t="str">
        <f>RESULTADOS!D19</f>
        <v>Falla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N/A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https://www.comunidad.madrid/hospital/villalba/</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https://www.comunidad.madrid/hospital/villalba/ciudadanos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N/A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https://www.comunidad.madrid/hospital/villalba/ciudadanos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https://www.comunidad.madrid/hospital/villalba/profesionales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N/A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https://www.comunidad.madrid/hospital/villalba/profesionales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Comunicaciones</v>
      </c>
      <c r="B6" s="50" t="str">
        <f>RESULTADOS!C22</f>
        <v>https://www.comunidad.madrid/hospital/villalba/comunicacion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N/A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Comunicaciones</v>
      </c>
      <c r="AJ6" s="51" t="str">
        <f>RESULTADOS!C63</f>
        <v>https://www.comunidad.madrid/hospital/villalba/comunicacion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https://www.comunidad.madrid/hospital/villalba/nosotros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N/A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https://www.comunidad.madrid/hospital/villalba/nosotros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Preguntas frecuentes</v>
      </c>
      <c r="B8" s="50" t="str">
        <f>RESULTADOS!C24</f>
        <v>https://www.comunidad.madrid/hospital/villalba/ciudadanos/preguntas-frecuentes</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N/A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Preguntas frecuentes</v>
      </c>
      <c r="AJ8" s="51" t="str">
        <f>RESULTADOS!C65</f>
        <v>https://www.comunidad.madrid/hospital/villalba/ciudadanos/preguntas-frecuentes</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Actividades</v>
      </c>
      <c r="B9" s="50" t="str">
        <f>RESULTADOS!C25</f>
        <v>https://www.comunidad.madrid/hospital/villalba/ciudadanos/actividades</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N/A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Actividades</v>
      </c>
      <c r="AJ9" s="51" t="str">
        <f>RESULTADOS!C66</f>
        <v>https://www.comunidad.madrid/hospital/villalba/ciudadanos/actividades</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Reclamaciones</v>
      </c>
      <c r="B10" s="50" t="str">
        <f>RESULTADOS!C26</f>
        <v>https://www.comunidad.madrid/hospital/villalba/reclamaciones-sugerencias-agradecimientos</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N/A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Reclamaciones</v>
      </c>
      <c r="AJ10" s="51" t="str">
        <f>RESULTADOS!C67</f>
        <v>https://www.comunidad.madrid/hospital/villalba/reclamaciones-sugerencias-agradecimientos</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Zona Influencia</v>
      </c>
      <c r="B11" s="50" t="str">
        <f>RESULTADOS!C27</f>
        <v>https://www.comunidad.madrid/hospital/villalba/nosotros/oferta-asistencial/zona-influencia</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N/A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Zona Influencia</v>
      </c>
      <c r="AJ11" s="51" t="str">
        <f>RESULTADOS!C68</f>
        <v>https://www.comunidad.madrid/hospital/villalba/nosotros/oferta-asistencial/zona-influencia</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Area materno infantil</v>
      </c>
      <c r="B12" s="50" t="str">
        <f>RESULTADOS!C28</f>
        <v>https://www.comunidad.madrid/hospital/villalba/profesionales/area-materno-infantil</v>
      </c>
      <c r="C12" s="36" t="str">
        <f>RESULTADOS!D28</f>
        <v>Falla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N/A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Area materno infantil</v>
      </c>
      <c r="AJ12" s="51" t="str">
        <f>RESULTADOS!C69</f>
        <v>https://www.comunidad.madrid/hospital/villalba/profesionales/area-materno-infantil</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Servicios Centrales</v>
      </c>
      <c r="B13" s="50" t="str">
        <f>RESULTADOS!C29</f>
        <v>https://www.comunidad.madrid/hospital/villalba/profesionales/servicios-centrales</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N/A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Servicios Centrales</v>
      </c>
      <c r="AJ13" s="51" t="str">
        <f>RESULTADOS!C70</f>
        <v>https://www.comunidad.madrid/hospital/villalba/profesionales/servicios-centrales</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Ultimos contenidos</v>
      </c>
      <c r="B14" s="50" t="str">
        <f>RESULTADOS!C30</f>
        <v>https://www.comunidad.madrid/hospital/villalba/comunicacion/sindicacion-ultimos-contenidos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N/A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Ultimos contenidos</v>
      </c>
      <c r="AJ14" s="51" t="str">
        <f>RESULTADOS!C71</f>
        <v>https://www.comunidad.madrid/hospital/villalba/comunicacion/sindicacion-ultimos-contenidos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N/A</v>
      </c>
      <c r="F23" s="36" t="str">
        <f>RESULTADOS!G54</f>
        <v>N/A</v>
      </c>
      <c r="G23" s="36" t="str">
        <f>RESULTADOS!H54</f>
        <v>NO CONFORME</v>
      </c>
      <c r="H23" s="36" t="str">
        <f>RESULTADOS!I54</f>
        <v>CONFORME</v>
      </c>
      <c r="I23" s="36" t="str">
        <f>RESULTADOS!J54</f>
        <v>CONFORME</v>
      </c>
      <c r="J23" s="36" t="str">
        <f>RESULTADOS!K54</f>
        <v>CONFORME</v>
      </c>
      <c r="K23" s="36" t="str">
        <f>RESULTADOS!L54</f>
        <v>N/A</v>
      </c>
      <c r="L23" s="36" t="str">
        <f>RESULTADOS!M54</f>
        <v>N/A</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t="str">
        <f>'01.Definición de ámbito'!C7</f>
        <v>SUBDIRECCIÓN GENERAL DE ADMINISTRACIÓN ELECTRÓNICA</v>
      </c>
      <c r="B29" s="36">
        <f>'01.Definición de ámbito'!E11</f>
        <v>0</v>
      </c>
      <c r="C29" s="36" t="str">
        <f>'01.Definición de ámbito'!C9</f>
        <v>A13043893</v>
      </c>
      <c r="D29" s="36" t="e">
        <f>'01.Definición de ámbito'!#REF!</f>
        <v>#REF!</v>
      </c>
      <c r="E29" s="36" t="str">
        <f>'01.Definición de ámbito'!C27</f>
        <v>Hospital de Villaba</v>
      </c>
      <c r="F29" s="36" t="e">
        <f>#REF!</f>
        <v>#REF!</v>
      </c>
      <c r="G29" s="36" t="str">
        <f>'01.Definición de ámbito'!C29</f>
        <v>https://www.comunidad.madrid/hospital/villalba/</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https://www.comunidad.madrid/hospital/villalba/</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https://www.comunidad.madrid/hospital/villalba/ciudadanos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https://www.comunidad.madrid/hospital/villalba/profesionales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Comunicaciones</v>
      </c>
      <c r="B34" s="50" t="str">
        <f>'03.Muestra'!D11</f>
        <v>Mecanismo de comunicación</v>
      </c>
      <c r="C34" s="50" t="str">
        <f>'03.Muestra'!E11</f>
        <v>https://www.comunidad.madrid/hospital/villalba/comunicacion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https://www.comunidad.madrid/hospital/villalba/nosotros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Preguntas frecuentes</v>
      </c>
      <c r="B36" s="50" t="str">
        <f>'03.Muestra'!D13</f>
        <v>Aleatoria</v>
      </c>
      <c r="C36" s="50" t="str">
        <f>'03.Muestra'!E13</f>
        <v>https://www.comunidad.madrid/hospital/villalba/ciudadanos/preguntas-frecuentes</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Actividades</v>
      </c>
      <c r="B37" s="50" t="str">
        <f>'03.Muestra'!D14</f>
        <v>Aleatoria</v>
      </c>
      <c r="C37" s="50" t="str">
        <f>'03.Muestra'!E14</f>
        <v>https://www.comunidad.madrid/hospital/villalba/ciudadanos/actividades</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Reclamaciones</v>
      </c>
      <c r="B38" s="50" t="str">
        <f>'03.Muestra'!D15</f>
        <v>Aleatoria</v>
      </c>
      <c r="C38" s="50" t="str">
        <f>'03.Muestra'!E15</f>
        <v>https://www.comunidad.madrid/hospital/villalba/reclamaciones-sugerencias-agradecimientos</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Zona Influencia</v>
      </c>
      <c r="B39" s="50" t="str">
        <f>'03.Muestra'!D16</f>
        <v>Aleatoria</v>
      </c>
      <c r="C39" s="50" t="str">
        <f>'03.Muestra'!E16</f>
        <v>https://www.comunidad.madrid/hospital/villalba/nosotros/oferta-asistencial/zona-influencia</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Area materno infantil</v>
      </c>
      <c r="B40" s="50" t="str">
        <f>'03.Muestra'!D17</f>
        <v>Mecanismo de comunicación</v>
      </c>
      <c r="C40" s="50" t="str">
        <f>'03.Muestra'!E17</f>
        <v>https://www.comunidad.madrid/hospital/villalba/profesionales/area-materno-infantil</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Servicios Centrales</v>
      </c>
      <c r="B41" s="50" t="str">
        <f>'03.Muestra'!D18</f>
        <v>Aleatoria</v>
      </c>
      <c r="C41" s="50" t="str">
        <f>'03.Muestra'!E18</f>
        <v>https://www.comunidad.madrid/hospital/villalba/profesionales/servicios-centrales</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Ultimos contenidos</v>
      </c>
      <c r="B42" s="50" t="str">
        <f>'03.Muestra'!D19</f>
        <v>Aleatoria</v>
      </c>
      <c r="C42" s="50" t="str">
        <f>'03.Muestra'!E19</f>
        <v>https://www.comunidad.madrid/hospital/villalba/comunicacion/sindicacion-ultimos-contenidos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5"/>
  <sheetData>
    <row r="1" spans="1:64" s="51" customFormat="1" ht="25.4"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4"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2" t="s">
        <v>289</v>
      </c>
      <c r="C6" s="192"/>
      <c r="D6" s="192"/>
      <c r="E6" s="192"/>
      <c r="F6" s="192"/>
      <c r="G6" s="192"/>
      <c r="H6" s="192"/>
      <c r="I6" s="192"/>
      <c r="J6" s="192"/>
      <c r="K6" s="192"/>
      <c r="L6" s="192"/>
      <c r="M6" s="192"/>
      <c r="N6" s="192"/>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5"/>
  <cols>
    <col min="2" max="2" width="13.453125" bestFit="1" customWidth="1"/>
    <col min="3" max="3" width="22.81640625" customWidth="1"/>
    <col min="9" max="9" width="4" customWidth="1"/>
    <col min="10" max="10" width="3.26953125" customWidth="1"/>
    <col min="11" max="11" width="27.7265625" customWidth="1"/>
    <col min="17" max="17" width="3.54296875" customWidth="1"/>
    <col min="18" max="18" width="5" customWidth="1"/>
    <col min="19" max="19" width="4.81640625" customWidth="1"/>
    <col min="21" max="21" width="13.26953125" bestFit="1" customWidth="1"/>
    <col min="25" max="25" width="18.81640625" bestFit="1" customWidth="1"/>
  </cols>
  <sheetData>
    <row r="1" spans="1:75" ht="13">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ht="13">
      <c r="A2" t="s">
        <v>275</v>
      </c>
      <c r="B2" s="184" t="str">
        <f>'00.Info'!N2</f>
        <v>Versión: 1.0.3</v>
      </c>
      <c r="C2" s="181" t="s">
        <v>252</v>
      </c>
      <c r="D2" s="183" t="str">
        <f>'01.Definición de ámbito'!C7</f>
        <v>SUBDIRECCIÓN GENERAL DE ADMINISTRACIÓN ELECTRÓNICA</v>
      </c>
      <c r="E2" s="181" t="s">
        <v>25</v>
      </c>
      <c r="F2" s="183" t="str">
        <f>'02.Tecnologías'!C9</f>
        <v>Sí</v>
      </c>
      <c r="G2" s="182" t="s">
        <v>276</v>
      </c>
      <c r="H2" s="182" t="s">
        <v>277</v>
      </c>
      <c r="K2" s="189" t="s">
        <v>291</v>
      </c>
      <c r="L2" s="190">
        <f>'03.Muestra'!D45</f>
        <v>18</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ht="13">
      <c r="C3" s="181" t="s">
        <v>253</v>
      </c>
      <c r="D3" s="183" t="str">
        <f>'01.Definición de ámbito'!C9</f>
        <v>A13043893</v>
      </c>
      <c r="E3" s="181" t="s">
        <v>28</v>
      </c>
      <c r="F3" s="183" t="str">
        <f>'02.Tecnologías'!C10</f>
        <v>No</v>
      </c>
      <c r="G3" s="183">
        <f>'02.Tecnologías'!K13</f>
        <v>0</v>
      </c>
      <c r="H3" s="183">
        <f>'02.Tecnologías'!L13</f>
        <v>0</v>
      </c>
      <c r="K3" s="189" t="s">
        <v>292</v>
      </c>
      <c r="L3" s="190">
        <f>'03.Muestra'!D47</f>
        <v>11</v>
      </c>
      <c r="M3" s="181"/>
      <c r="N3" s="51"/>
      <c r="O3" s="51"/>
      <c r="P3" s="51"/>
      <c r="T3" s="186">
        <f>'03.Muestra'!B8</f>
        <v>1</v>
      </c>
      <c r="U3" s="186" t="str">
        <f>'03.Muestra'!C8</f>
        <v>Páginal principal</v>
      </c>
      <c r="V3" s="186" t="str">
        <f>'03.Muestra'!D8</f>
        <v>Página inicio</v>
      </c>
      <c r="W3" s="186" t="str">
        <f>'03.Muestra'!E8</f>
        <v>https://www.comunidad.madrid/hospital/villalba/</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N/A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Pasa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N/A</v>
      </c>
      <c r="BR3" s="184" t="str">
        <f>RESULTADOS!R60</f>
        <v>N/A</v>
      </c>
      <c r="BS3" s="184" t="str">
        <f>RESULTADOS!S60</f>
        <v>Pasa</v>
      </c>
      <c r="BT3" s="184" t="str">
        <f>RESULTADOS!T60</f>
        <v>Pasa</v>
      </c>
      <c r="BU3" s="184" t="str">
        <f>RESULTADOS!U60</f>
        <v>N/A</v>
      </c>
      <c r="BV3" s="184" t="str">
        <f>RESULTADOS!V60</f>
        <v>N/A</v>
      </c>
      <c r="BW3" s="184" t="str">
        <f>RESULTADOS!W60</f>
        <v>N/A</v>
      </c>
    </row>
    <row r="4" spans="1:75" ht="13">
      <c r="C4" s="181" t="s">
        <v>254</v>
      </c>
      <c r="D4" s="183" t="str">
        <f>'01.Definición de ámbito'!C11</f>
        <v>COMUNIDAD DE MADRID</v>
      </c>
      <c r="E4" s="181" t="s">
        <v>31</v>
      </c>
      <c r="F4" s="183" t="str">
        <f>'02.Tecnologías'!C11</f>
        <v>No</v>
      </c>
      <c r="G4" s="183">
        <f>'02.Tecnologías'!K14</f>
        <v>0</v>
      </c>
      <c r="H4" s="183">
        <f>'02.Tecnologías'!L14</f>
        <v>0</v>
      </c>
      <c r="K4" s="189" t="s">
        <v>293</v>
      </c>
      <c r="L4" s="190">
        <f>'03.Muestra'!D49</f>
        <v>7</v>
      </c>
      <c r="M4" s="181"/>
      <c r="N4" s="51"/>
      <c r="O4" s="51"/>
      <c r="P4" s="51"/>
      <c r="T4" s="186">
        <f>'03.Muestra'!B9</f>
        <v>2</v>
      </c>
      <c r="U4" s="186" t="str">
        <f>'03.Muestra'!C9</f>
        <v>Ciudadanos</v>
      </c>
      <c r="V4" s="186" t="str">
        <f>'03.Muestra'!D9</f>
        <v>Pagina tipo</v>
      </c>
      <c r="W4" s="186" t="str">
        <f>'03.Muestra'!E9</f>
        <v>https://www.comunidad.madrid/hospital/villalba/ciudadanos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N/A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Pasa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N/A</v>
      </c>
      <c r="BR4" s="184" t="str">
        <f>RESULTADOS!R61</f>
        <v>N/A</v>
      </c>
      <c r="BS4" s="184" t="str">
        <f>RESULTADOS!S61</f>
        <v>Pasa</v>
      </c>
      <c r="BT4" s="184" t="str">
        <f>RESULTADOS!T61</f>
        <v>Pasa</v>
      </c>
      <c r="BU4" s="184" t="str">
        <f>RESULTADOS!U61</f>
        <v>N/A</v>
      </c>
      <c r="BV4" s="184" t="str">
        <f>RESULTADOS!V61</f>
        <v>N/A</v>
      </c>
      <c r="BW4" s="184" t="str">
        <f>RESULTADOS!W61</f>
        <v>N/A</v>
      </c>
    </row>
    <row r="5" spans="1:75" ht="13">
      <c r="C5" s="181" t="s">
        <v>255</v>
      </c>
      <c r="D5" s="183" t="str">
        <f>'01.Definición de ámbito'!C13</f>
        <v>A13002908</v>
      </c>
      <c r="E5" s="181" t="s">
        <v>34</v>
      </c>
      <c r="F5" s="183" t="str">
        <f>'02.Tecnologías'!C12</f>
        <v>Sí</v>
      </c>
      <c r="G5" s="183">
        <f>'02.Tecnologías'!K15</f>
        <v>0</v>
      </c>
      <c r="H5" s="183">
        <f>'02.Tecnologías'!L15</f>
        <v>0</v>
      </c>
      <c r="K5" s="189" t="s">
        <v>294</v>
      </c>
      <c r="L5" s="190" t="str">
        <f>'03.Muestra'!D52</f>
        <v>NO</v>
      </c>
      <c r="M5" s="181"/>
      <c r="N5" s="51"/>
      <c r="O5" s="51"/>
      <c r="P5" s="51"/>
      <c r="T5" s="186">
        <f>'03.Muestra'!B10</f>
        <v>3</v>
      </c>
      <c r="U5" s="186" t="str">
        <f>'03.Muestra'!C10</f>
        <v>Profesionales</v>
      </c>
      <c r="V5" s="186" t="str">
        <f>'03.Muestra'!D10</f>
        <v>Pagina tipo</v>
      </c>
      <c r="W5" s="186" t="str">
        <f>'03.Muestra'!E10</f>
        <v>https://www.comunidad.madrid/hospital/villalba/profesionales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N/A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Pasa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N/A</v>
      </c>
      <c r="BR5" s="184" t="str">
        <f>RESULTADOS!R62</f>
        <v>N/A</v>
      </c>
      <c r="BS5" s="184" t="str">
        <f>RESULTADOS!S62</f>
        <v>Pasa</v>
      </c>
      <c r="BT5" s="184" t="str">
        <f>RESULTADOS!T62</f>
        <v>Pasa</v>
      </c>
      <c r="BU5" s="184" t="str">
        <f>RESULTADOS!U62</f>
        <v>N/A</v>
      </c>
      <c r="BV5" s="184" t="str">
        <f>RESULTADOS!V62</f>
        <v>N/A</v>
      </c>
      <c r="BW5" s="184" t="str">
        <f>RESULTADOS!W62</f>
        <v>N/A</v>
      </c>
    </row>
    <row r="6" spans="1:75" ht="13">
      <c r="C6" s="181" t="s">
        <v>256</v>
      </c>
      <c r="D6" s="183" t="str">
        <f>'01.Definición de ámbito'!C17</f>
        <v>MADRID DIGITAL</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Comunicaciones</v>
      </c>
      <c r="V6" s="186" t="str">
        <f>'03.Muestra'!D11</f>
        <v>Mecanismo de comunicación</v>
      </c>
      <c r="W6" s="186" t="str">
        <f>'03.Muestra'!E11</f>
        <v>https://www.comunidad.madrid/hospital/villalba/comunicacion</v>
      </c>
      <c r="X6" s="186" t="str">
        <f>'03.Muestra'!F11</f>
        <v>Home - Comunicacion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N/A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Pasa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N/A</v>
      </c>
      <c r="BR6" s="184" t="str">
        <f>RESULTADOS!R63</f>
        <v>N/A</v>
      </c>
      <c r="BS6" s="184" t="str">
        <f>RESULTADOS!S63</f>
        <v>Pasa</v>
      </c>
      <c r="BT6" s="184" t="str">
        <f>RESULTADOS!T63</f>
        <v>Pasa</v>
      </c>
      <c r="BU6" s="184" t="str">
        <f>RESULTADOS!U63</f>
        <v>N/A</v>
      </c>
      <c r="BV6" s="184" t="str">
        <f>RESULTADOS!V63</f>
        <v>N/A</v>
      </c>
      <c r="BW6" s="184" t="str">
        <f>RESULTADOS!W63</f>
        <v>N/A</v>
      </c>
    </row>
    <row r="7" spans="1:75" ht="13">
      <c r="C7" s="181" t="s">
        <v>257</v>
      </c>
      <c r="D7" s="183" t="str">
        <f>'01.Definición de ámbito'!C19</f>
        <v>A13033692</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https://www.comunidad.madrid/hospital/villalba/nosotros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N/A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Pasa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N/A</v>
      </c>
      <c r="BR7" s="184" t="str">
        <f>RESULTADOS!R64</f>
        <v>N/A</v>
      </c>
      <c r="BS7" s="184" t="str">
        <f>RESULTADOS!S64</f>
        <v>Pasa</v>
      </c>
      <c r="BT7" s="184" t="str">
        <f>RESULTADOS!T64</f>
        <v>Pasa</v>
      </c>
      <c r="BU7" s="184" t="str">
        <f>RESULTADOS!U64</f>
        <v>N/A</v>
      </c>
      <c r="BV7" s="184" t="str">
        <f>RESULTADOS!V64</f>
        <v>N/A</v>
      </c>
      <c r="BW7" s="184" t="str">
        <f>RESULTADOS!W64</f>
        <v>N/A</v>
      </c>
    </row>
    <row r="8" spans="1:75" ht="13">
      <c r="C8" s="181" t="s">
        <v>258</v>
      </c>
      <c r="D8" s="183" t="str">
        <f>'01.Definición de ámbito'!C21</f>
        <v>MD_CANALES_DIGITALES@madrid.org</v>
      </c>
      <c r="E8" s="181" t="s">
        <v>29</v>
      </c>
      <c r="F8" s="183" t="str">
        <f>'02.Tecnologías'!F10</f>
        <v>No</v>
      </c>
      <c r="G8" s="183">
        <f>'02.Tecnologías'!K18</f>
        <v>0</v>
      </c>
      <c r="H8" s="183">
        <f>'02.Tecnologías'!L18</f>
        <v>0</v>
      </c>
      <c r="K8" s="181"/>
      <c r="L8" s="181"/>
      <c r="M8" s="181"/>
      <c r="N8" s="51"/>
      <c r="O8" s="51"/>
      <c r="P8" s="51"/>
      <c r="T8" s="186">
        <f>'03.Muestra'!B13</f>
        <v>6</v>
      </c>
      <c r="U8" s="186" t="str">
        <f>'03.Muestra'!C13</f>
        <v>Preguntas frecuentes</v>
      </c>
      <c r="V8" s="186" t="str">
        <f>'03.Muestra'!D13</f>
        <v>Aleatoria</v>
      </c>
      <c r="W8" s="186" t="str">
        <f>'03.Muestra'!E13</f>
        <v>https://www.comunidad.madrid/hospital/villalba/ciudadanos/preguntas-frecuentes</v>
      </c>
      <c r="X8" s="186" t="str">
        <f>'03.Muestra'!F13</f>
        <v>Home - Ciudadanos -Preguntas frecuentes</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Pasa</v>
      </c>
      <c r="AG8" s="184" t="str">
        <f>RESULTADOS!K24</f>
        <v>Pasa</v>
      </c>
      <c r="AH8" s="184" t="str">
        <f>RESULTADOS!L24</f>
        <v>N/A</v>
      </c>
      <c r="AI8" s="184" t="str">
        <f>RESULTADOS!M24</f>
        <v>N/A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Pasa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N/A</v>
      </c>
      <c r="BR8" s="184" t="str">
        <f>RESULTADOS!R65</f>
        <v>N/A</v>
      </c>
      <c r="BS8" s="184" t="str">
        <f>RESULTADOS!S65</f>
        <v>Pasa</v>
      </c>
      <c r="BT8" s="184" t="str">
        <f>RESULTADOS!T65</f>
        <v>Pasa</v>
      </c>
      <c r="BU8" s="184" t="str">
        <f>RESULTADOS!U65</f>
        <v>N/A</v>
      </c>
      <c r="BV8" s="184" t="str">
        <f>RESULTADOS!V65</f>
        <v>N/A</v>
      </c>
      <c r="BW8" s="184" t="str">
        <f>RESULTADOS!W65</f>
        <v>N/A</v>
      </c>
    </row>
    <row r="9" spans="1:75" ht="13">
      <c r="C9" s="181" t="s">
        <v>259</v>
      </c>
      <c r="D9" s="183" t="str">
        <f>'01.Definición de ámbito'!C25</f>
        <v>Servicio electrónico</v>
      </c>
      <c r="E9" s="181" t="s">
        <v>32</v>
      </c>
      <c r="F9" s="183" t="str">
        <f>'02.Tecnologías'!F11</f>
        <v>No</v>
      </c>
      <c r="G9" s="183">
        <f>'02.Tecnologías'!K19</f>
        <v>0</v>
      </c>
      <c r="H9" s="183">
        <f>'02.Tecnologías'!L19</f>
        <v>0</v>
      </c>
      <c r="K9" s="181"/>
      <c r="L9" s="181"/>
      <c r="M9" s="181"/>
      <c r="N9" s="51"/>
      <c r="O9" s="51"/>
      <c r="P9" s="51"/>
      <c r="T9" s="186">
        <f>'03.Muestra'!B14</f>
        <v>7</v>
      </c>
      <c r="U9" s="186" t="str">
        <f>'03.Muestra'!C14</f>
        <v>Actividades</v>
      </c>
      <c r="V9" s="186" t="str">
        <f>'03.Muestra'!D14</f>
        <v>Aleatoria</v>
      </c>
      <c r="W9" s="186" t="str">
        <f>'03.Muestra'!E14</f>
        <v>https://www.comunidad.madrid/hospital/villalba/ciudadanos/actividades</v>
      </c>
      <c r="X9" s="186" t="str">
        <f>'03.Muestra'!F14</f>
        <v>Home - Ciudadanos - Actividades</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Pasa</v>
      </c>
      <c r="AG9" s="184" t="str">
        <f>RESULTADOS!K25</f>
        <v>Pasa</v>
      </c>
      <c r="AH9" s="184" t="str">
        <f>RESULTADOS!L25</f>
        <v>N/A</v>
      </c>
      <c r="AI9" s="184" t="str">
        <f>RESULTADOS!M25</f>
        <v>N/A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Pasa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N/A</v>
      </c>
      <c r="BR9" s="184" t="str">
        <f>RESULTADOS!R66</f>
        <v>N/A</v>
      </c>
      <c r="BS9" s="184" t="str">
        <f>RESULTADOS!S66</f>
        <v>Pasa</v>
      </c>
      <c r="BT9" s="184" t="str">
        <f>RESULTADOS!T66</f>
        <v>Pasa</v>
      </c>
      <c r="BU9" s="184" t="str">
        <f>RESULTADOS!U66</f>
        <v>N/A</v>
      </c>
      <c r="BV9" s="184" t="str">
        <f>RESULTADOS!V66</f>
        <v>N/A</v>
      </c>
      <c r="BW9" s="184" t="str">
        <f>RESULTADOS!W66</f>
        <v>N/A</v>
      </c>
    </row>
    <row r="10" spans="1:75" ht="13">
      <c r="C10" s="181" t="s">
        <v>260</v>
      </c>
      <c r="D10" s="183" t="str">
        <f>'01.Definición de ámbito'!C27</f>
        <v>Hospital de Villaba</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Reclamaciones</v>
      </c>
      <c r="V10" s="186" t="str">
        <f>'03.Muestra'!D15</f>
        <v>Aleatoria</v>
      </c>
      <c r="W10" s="186" t="str">
        <f>'03.Muestra'!E15</f>
        <v>https://www.comunidad.madrid/hospital/villalba/reclamaciones-sugerencias-agradecimientos</v>
      </c>
      <c r="X10" s="186" t="str">
        <f>'03.Muestra'!F15</f>
        <v>Home - Ciudadanos - Reclamaciones</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Pasa</v>
      </c>
      <c r="AG10" s="184" t="str">
        <f>RESULTADOS!K26</f>
        <v>Pasa</v>
      </c>
      <c r="AH10" s="184" t="str">
        <f>RESULTADOS!L26</f>
        <v>N/A</v>
      </c>
      <c r="AI10" s="184" t="str">
        <f>RESULTADOS!M26</f>
        <v>N/A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N/A</v>
      </c>
      <c r="BR10" s="184" t="str">
        <f>RESULTADOS!R67</f>
        <v>N/A</v>
      </c>
      <c r="BS10" s="184" t="str">
        <f>RESULTADOS!S67</f>
        <v>Pasa</v>
      </c>
      <c r="BT10" s="184" t="str">
        <f>RESULTADOS!T67</f>
        <v>Pasa</v>
      </c>
      <c r="BU10" s="184" t="str">
        <f>RESULTADOS!U67</f>
        <v>N/A</v>
      </c>
      <c r="BV10" s="184" t="str">
        <f>RESULTADOS!V67</f>
        <v>N/A</v>
      </c>
      <c r="BW10" s="184" t="str">
        <f>RESULTADOS!W67</f>
        <v>N/A</v>
      </c>
    </row>
    <row r="11" spans="1:75" ht="13">
      <c r="C11" s="181" t="s">
        <v>261</v>
      </c>
      <c r="D11" s="183" t="str">
        <f>'01.Definición de ámbito'!C29</f>
        <v>https://www.comunidad.madrid/hospital/villalba/</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Zona Influencia</v>
      </c>
      <c r="V11" s="186" t="str">
        <f>'03.Muestra'!D16</f>
        <v>Aleatoria</v>
      </c>
      <c r="W11" s="186" t="str">
        <f>'03.Muestra'!E16</f>
        <v>https://www.comunidad.madrid/hospital/villalba/nosotros/oferta-asistencial/zona-influencia</v>
      </c>
      <c r="X11" s="186" t="str">
        <f>'03.Muestra'!F16</f>
        <v>Home - Nosotros - Zona Influencia</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Pasa</v>
      </c>
      <c r="AG11" s="184" t="str">
        <f>RESULTADOS!K27</f>
        <v>Pasa</v>
      </c>
      <c r="AH11" s="184" t="str">
        <f>RESULTADOS!L27</f>
        <v>N/A</v>
      </c>
      <c r="AI11" s="184" t="str">
        <f>RESULTADOS!M27</f>
        <v>N/A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N/A</v>
      </c>
      <c r="BR11" s="184" t="str">
        <f>RESULTADOS!R68</f>
        <v>N/A</v>
      </c>
      <c r="BS11" s="184" t="str">
        <f>RESULTADOS!S68</f>
        <v>Pasa</v>
      </c>
      <c r="BT11" s="184" t="str">
        <f>RESULTADOS!T68</f>
        <v>Pasa</v>
      </c>
      <c r="BU11" s="184" t="str">
        <f>RESULTADOS!U68</f>
        <v>N/A</v>
      </c>
      <c r="BV11" s="184" t="str">
        <f>RESULTADOS!V68</f>
        <v>N/A</v>
      </c>
      <c r="BW11" s="184" t="str">
        <f>RESULTADOS!W68</f>
        <v>N/A</v>
      </c>
    </row>
    <row r="12" spans="1:75" ht="13">
      <c r="C12" s="181" t="s">
        <v>262</v>
      </c>
      <c r="D12" s="183" t="str">
        <f>'01.Definición de ámbito'!C31</f>
        <v>Se analizan las páginas del dominio http://comunidad.madrid/hospital/villalba/</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Area materno infantil</v>
      </c>
      <c r="V12" s="186" t="str">
        <f>'03.Muestra'!D17</f>
        <v>Mecanismo de comunicación</v>
      </c>
      <c r="W12" s="186" t="str">
        <f>'03.Muestra'!E17</f>
        <v>https://www.comunidad.madrid/hospital/villalba/profesionales/area-materno-infantil</v>
      </c>
      <c r="X12" s="186" t="str">
        <f>'03.Muestra'!F17</f>
        <v>Home - Profesionales - Area materno infantil</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N/A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N/A</v>
      </c>
      <c r="BR12" s="184" t="str">
        <f>RESULTADOS!R69</f>
        <v>N/A</v>
      </c>
      <c r="BS12" s="184" t="str">
        <f>RESULTADOS!S69</f>
        <v>Pasa</v>
      </c>
      <c r="BT12" s="184" t="str">
        <f>RESULTADOS!T69</f>
        <v>Pasa</v>
      </c>
      <c r="BU12" s="184" t="str">
        <f>RESULTADOS!U69</f>
        <v>N/A</v>
      </c>
      <c r="BV12" s="184" t="str">
        <f>RESULTADOS!V69</f>
        <v>N/A</v>
      </c>
      <c r="BW12" s="184" t="str">
        <f>RESULTADOS!W69</f>
        <v>N/A</v>
      </c>
    </row>
    <row r="13" spans="1:75" ht="13">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10</v>
      </c>
      <c r="M13" s="186">
        <f>RESULTADOS!E8</f>
        <v>5</v>
      </c>
      <c r="N13" s="186">
        <f>RESULTADOS!F8</f>
        <v>15</v>
      </c>
      <c r="O13" s="186">
        <f>RESULTADOS!G8</f>
        <v>0</v>
      </c>
      <c r="P13" s="186">
        <f>RESULTADOS!H8</f>
        <v>0</v>
      </c>
      <c r="T13" s="186">
        <f>'03.Muestra'!B18</f>
        <v>11</v>
      </c>
      <c r="U13" s="186" t="str">
        <f>'03.Muestra'!C18</f>
        <v>Servicios Centrales</v>
      </c>
      <c r="V13" s="186" t="str">
        <f>'03.Muestra'!D18</f>
        <v>Aleatoria</v>
      </c>
      <c r="W13" s="186" t="str">
        <f>'03.Muestra'!E18</f>
        <v>https://www.comunidad.madrid/hospital/villalba/profesionales/servicios-centrales</v>
      </c>
      <c r="X13" s="186" t="str">
        <f>'03.Muestra'!F18</f>
        <v>Home - Profesionales - Servicios Centrales</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N/A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Pasa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N/A</v>
      </c>
      <c r="BR13" s="184" t="str">
        <f>RESULTADOS!R70</f>
        <v>N/A</v>
      </c>
      <c r="BS13" s="184" t="str">
        <f>RESULTADOS!S70</f>
        <v>Pasa</v>
      </c>
      <c r="BT13" s="184" t="str">
        <f>RESULTADOS!T70</f>
        <v>Pasa</v>
      </c>
      <c r="BU13" s="184" t="str">
        <f>RESULTADOS!U70</f>
        <v>N/A</v>
      </c>
      <c r="BV13" s="184" t="str">
        <f>RESULTADOS!V70</f>
        <v>N/A</v>
      </c>
      <c r="BW13" s="184" t="str">
        <f>RESULTADOS!W70</f>
        <v>N/A</v>
      </c>
    </row>
    <row r="14" spans="1:75" ht="13">
      <c r="C14" s="181" t="s">
        <v>264</v>
      </c>
      <c r="D14" s="183" t="str">
        <f>'01.Definición de ámbito'!C35</f>
        <v>Junio de 2021</v>
      </c>
      <c r="E14" s="181" t="s">
        <v>33</v>
      </c>
      <c r="F14" s="183" t="str">
        <f>'02.Tecnologías'!I11</f>
        <v>No</v>
      </c>
      <c r="G14" s="182"/>
      <c r="H14" s="182"/>
      <c r="K14" t="s">
        <v>63</v>
      </c>
      <c r="L14" s="186">
        <f>RESULTADOS!D9</f>
        <v>11</v>
      </c>
      <c r="M14" s="186">
        <f>RESULTADOS!E9</f>
        <v>0</v>
      </c>
      <c r="N14" s="186">
        <f>RESULTADOS!F9</f>
        <v>9</v>
      </c>
      <c r="O14" s="186">
        <f>RESULTADOS!G9</f>
        <v>0</v>
      </c>
      <c r="P14" s="186">
        <f>RESULTADOS!H9</f>
        <v>0</v>
      </c>
      <c r="T14" s="186">
        <f>'03.Muestra'!B19</f>
        <v>12</v>
      </c>
      <c r="U14" s="186" t="str">
        <f>'03.Muestra'!C19</f>
        <v>Ultimos contenidos</v>
      </c>
      <c r="V14" s="186" t="str">
        <f>'03.Muestra'!D19</f>
        <v>Aleatoria</v>
      </c>
      <c r="W14" s="186" t="str">
        <f>'03.Muestra'!E19</f>
        <v>https://www.comunidad.madrid/hospital/villalba/comunicacion/sindicacion-ultimos-contenidos</v>
      </c>
      <c r="X14" s="186" t="str">
        <f>'03.Muestra'!F19</f>
        <v>Home - Comunicación - Ultimos contenidos</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N/A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N/A</v>
      </c>
      <c r="BR14" s="184" t="str">
        <f>RESULTADOS!R71</f>
        <v>N/A</v>
      </c>
      <c r="BS14" s="184" t="str">
        <f>RESULTADOS!S71</f>
        <v>Pasa</v>
      </c>
      <c r="BT14" s="184" t="str">
        <f>RESULTADOS!T71</f>
        <v>Pasa</v>
      </c>
      <c r="BU14" s="184" t="str">
        <f>RESULTADOS!U71</f>
        <v>N/A</v>
      </c>
      <c r="BV14" s="184" t="str">
        <f>RESULTADOS!V71</f>
        <v>N/A</v>
      </c>
      <c r="BW14" s="184" t="str">
        <f>RESULTADOS!W71</f>
        <v>N/A</v>
      </c>
    </row>
    <row r="15" spans="1:75" ht="13">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21 (42 %)</v>
      </c>
      <c r="M15" s="186" t="str">
        <f>RESULTADOS!E10</f>
        <v>5 (10 %)</v>
      </c>
      <c r="N15" s="186" t="str">
        <f>RESULTADOS!F10</f>
        <v>24 (48 %)</v>
      </c>
      <c r="O15" s="186">
        <f>RESULTADOS!G10</f>
        <v>0</v>
      </c>
      <c r="P15" s="186">
        <f>RESULTADOS!H10</f>
        <v>0</v>
      </c>
      <c r="T15" s="186">
        <f>'03.Muestra'!B20</f>
        <v>13</v>
      </c>
      <c r="U15" s="186" t="str">
        <f>'03.Muestra'!C20</f>
        <v>Instalaciones</v>
      </c>
      <c r="V15" s="186" t="str">
        <f>'03.Muestra'!D20</f>
        <v>Aleatoria</v>
      </c>
      <c r="W15" s="186" t="str">
        <f>'03.Muestra'!E20</f>
        <v>https://www.comunidad.madrid/hospital/villalba/nosotros/recursos-humanos/instalaciones</v>
      </c>
      <c r="X15" s="186" t="str">
        <f>'03.Muestra'!F20</f>
        <v>Home - Nosotros - Instalaciones</v>
      </c>
      <c r="Y15" s="186">
        <f>'03.Muestra'!G20</f>
        <v>0</v>
      </c>
      <c r="Z15" s="184" t="str">
        <f>RESULTADOS!D31</f>
        <v>Falla</v>
      </c>
      <c r="AA15" s="184" t="str">
        <f>RESULTADOS!E31</f>
        <v>N/A</v>
      </c>
      <c r="AB15" s="184" t="str">
        <f>RESULTADOS!F31</f>
        <v>N/A</v>
      </c>
      <c r="AC15" s="184" t="str">
        <f>RESULTADOS!G31</f>
        <v>N/A</v>
      </c>
      <c r="AD15" s="184" t="str">
        <f>RESULTADOS!H31</f>
        <v>Falla</v>
      </c>
      <c r="AE15" s="184" t="str">
        <f>RESULTADOS!I31</f>
        <v>Pasa</v>
      </c>
      <c r="AF15" s="184" t="str">
        <f>RESULTADOS!J31</f>
        <v>Pasa</v>
      </c>
      <c r="AG15" s="184" t="str">
        <f>RESULTADOS!K31</f>
        <v>Pasa</v>
      </c>
      <c r="AH15" s="184" t="str">
        <f>RESULTADOS!L31</f>
        <v>N/A</v>
      </c>
      <c r="AI15" s="184" t="str">
        <f>RESULTADOS!M31</f>
        <v>N/A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N/A</v>
      </c>
      <c r="BF15" s="184" t="str">
        <f>RESULTADOS!F72</f>
        <v>N/A</v>
      </c>
      <c r="BG15" s="184" t="str">
        <f>RESULTADOS!G72</f>
        <v>Pasa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N/A</v>
      </c>
      <c r="BR15" s="184" t="str">
        <f>RESULTADOS!R72</f>
        <v>N/A</v>
      </c>
      <c r="BS15" s="184" t="str">
        <f>RESULTADOS!S72</f>
        <v>Pasa</v>
      </c>
      <c r="BT15" s="184" t="str">
        <f>RESULTADOS!T72</f>
        <v>Pasa</v>
      </c>
      <c r="BU15" s="184" t="str">
        <f>RESULTADOS!U72</f>
        <v>N/A</v>
      </c>
      <c r="BV15" s="184" t="str">
        <f>RESULTADOS!V72</f>
        <v>N/A</v>
      </c>
      <c r="BW15" s="184" t="str">
        <f>RESULTADOS!W72</f>
        <v>N/A</v>
      </c>
    </row>
    <row r="16" spans="1:75" ht="13">
      <c r="C16" s="181" t="s">
        <v>266</v>
      </c>
      <c r="D16" s="183" t="str">
        <f>'01.Definición de ámbito'!C41</f>
        <v>Windows 10 64-bits, Chrome Versión 91.0.4472.77. Herramientas: Taw, LightHouse, Wave, Color Contrast Checker</v>
      </c>
      <c r="F16" s="182"/>
      <c r="G16" s="182"/>
      <c r="H16" s="182"/>
      <c r="T16" s="186">
        <f>'03.Muestra'!B21</f>
        <v>14</v>
      </c>
      <c r="U16" s="186" t="str">
        <f>'03.Muestra'!C21</f>
        <v>Transparencia</v>
      </c>
      <c r="V16" s="186" t="str">
        <f>'03.Muestra'!D21</f>
        <v>Mapa web</v>
      </c>
      <c r="W16" s="186" t="str">
        <f>'03.Muestra'!E21</f>
        <v>https://www.comunidad.madrid/hospital/villalba/nosotros/transparencia</v>
      </c>
      <c r="X16" s="186" t="str">
        <f>'03.Muestra'!F21</f>
        <v>Home - Nosotros - Transparencia</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N/A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N/A</v>
      </c>
      <c r="BR16" s="184" t="str">
        <f>RESULTADOS!R73</f>
        <v>N/A</v>
      </c>
      <c r="BS16" s="184" t="str">
        <f>RESULTADOS!S73</f>
        <v>Pasa</v>
      </c>
      <c r="BT16" s="184" t="str">
        <f>RESULTADOS!T73</f>
        <v>Pasa</v>
      </c>
      <c r="BU16" s="184" t="str">
        <f>RESULTADOS!U73</f>
        <v>N/A</v>
      </c>
      <c r="BV16" s="184" t="str">
        <f>RESULTADOS!V73</f>
        <v>N/A</v>
      </c>
      <c r="BW16" s="184" t="str">
        <f>RESULTADOS!W73</f>
        <v>N/A</v>
      </c>
    </row>
    <row r="17" spans="3:75" ht="13">
      <c r="C17" s="181" t="s">
        <v>267</v>
      </c>
      <c r="D17" s="183">
        <f>'01.Definición de ámbito'!C45</f>
        <v>0</v>
      </c>
      <c r="K17" t="s">
        <v>285</v>
      </c>
      <c r="T17" s="186">
        <f>'03.Muestra'!B22</f>
        <v>15</v>
      </c>
      <c r="U17" s="186" t="str">
        <f>'03.Muestra'!C22</f>
        <v>Mapa Web</v>
      </c>
      <c r="V17" s="186" t="str">
        <f>'03.Muestra'!D22</f>
        <v>Mecanismo de comunicación</v>
      </c>
      <c r="W17" s="186" t="str">
        <f>'03.Muestra'!E22</f>
        <v>https://www.comunidad.madrid/hospital/villalba/sitemap</v>
      </c>
      <c r="X17" s="186" t="str">
        <f>'03.Muestra'!F22</f>
        <v>Home - Comunicación - Mapa Web</v>
      </c>
      <c r="Y17" s="186">
        <f>'03.Muestra'!G22</f>
        <v>0</v>
      </c>
      <c r="Z17" s="184" t="str">
        <f>RESULTADOS!D33</f>
        <v>Falla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N/A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Pasa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N/A</v>
      </c>
      <c r="BR17" s="184" t="str">
        <f>RESULTADOS!R74</f>
        <v>N/A</v>
      </c>
      <c r="BS17" s="184" t="str">
        <f>RESULTADOS!S74</f>
        <v>Pasa</v>
      </c>
      <c r="BT17" s="184" t="str">
        <f>RESULTADOS!T74</f>
        <v>Pasa</v>
      </c>
      <c r="BU17" s="184" t="str">
        <f>RESULTADOS!U74</f>
        <v>N/A</v>
      </c>
      <c r="BV17" s="184" t="str">
        <f>RESULTADOS!V74</f>
        <v>N/A</v>
      </c>
      <c r="BW17" s="184" t="str">
        <f>RESULTADOS!W74</f>
        <v>N/A</v>
      </c>
    </row>
    <row r="18" spans="3:75" ht="13">
      <c r="C18" s="181" t="s">
        <v>8</v>
      </c>
      <c r="D18" s="183" t="str">
        <f>'01.Definición de ámbito'!D48</f>
        <v>No</v>
      </c>
      <c r="K18" t="s">
        <v>61</v>
      </c>
      <c r="L18" s="186">
        <f ca="1">RESULTADOS!K8</f>
        <v>382</v>
      </c>
      <c r="M18" s="186">
        <f ca="1">RESULTADOS!L8</f>
        <v>0.42444444444444446</v>
      </c>
      <c r="T18" s="186">
        <f>'03.Muestra'!B23</f>
        <v>16</v>
      </c>
      <c r="U18" s="186" t="str">
        <f>'03.Muestra'!C23</f>
        <v>Noticias</v>
      </c>
      <c r="V18" s="186" t="str">
        <f>'03.Muestra'!D23</f>
        <v>Otras páginas</v>
      </c>
      <c r="W18" s="186" t="str">
        <f>'03.Muestra'!E23</f>
        <v>https://www.comunidad.madrid/hospital/villalba/comunicacion/noticias</v>
      </c>
      <c r="X18" s="186" t="str">
        <f>'03.Muestra'!F23</f>
        <v>Home - Comunicacion - Noticias</v>
      </c>
      <c r="Y18" s="186">
        <f>'03.Muestra'!G23</f>
        <v>0</v>
      </c>
      <c r="Z18" s="184" t="str">
        <f>RESULTADOS!D34</f>
        <v>Falla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N/A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Pasa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N/A</v>
      </c>
      <c r="BR18" s="184" t="str">
        <f>RESULTADOS!R75</f>
        <v>N/A</v>
      </c>
      <c r="BS18" s="184" t="str">
        <f>RESULTADOS!S75</f>
        <v>Pasa</v>
      </c>
      <c r="BT18" s="184" t="str">
        <f>RESULTADOS!T75</f>
        <v>Pasa</v>
      </c>
      <c r="BU18" s="184" t="str">
        <f>RESULTADOS!U75</f>
        <v>N/A</v>
      </c>
      <c r="BV18" s="184" t="str">
        <f>RESULTADOS!V75</f>
        <v>N/A</v>
      </c>
      <c r="BW18" s="184" t="str">
        <f>RESULTADOS!W75</f>
        <v>N/A</v>
      </c>
    </row>
    <row r="19" spans="3:75" ht="13">
      <c r="C19" s="181" t="s">
        <v>10</v>
      </c>
      <c r="D19" s="183" t="str">
        <f>'01.Definición de ámbito'!D49</f>
        <v>No</v>
      </c>
      <c r="K19" t="s">
        <v>64</v>
      </c>
      <c r="L19" s="186">
        <f ca="1">RESULTADOS!K9</f>
        <v>86</v>
      </c>
      <c r="M19" s="186">
        <f ca="1">RESULTADOS!L9</f>
        <v>9.555555555555556E-2</v>
      </c>
      <c r="T19" s="186">
        <f>'03.Muestra'!B24</f>
        <v>17</v>
      </c>
      <c r="U19" s="186" t="str">
        <f>'03.Muestra'!C24</f>
        <v>Aviso Legal</v>
      </c>
      <c r="V19" s="186" t="str">
        <f>'03.Muestra'!D24</f>
        <v>Legal</v>
      </c>
      <c r="W19" s="186" t="str">
        <f>'03.Muestra'!E24</f>
        <v>https://www.comunidad.madrid/hospital/villalba/aviso-legal-privacidad</v>
      </c>
      <c r="X19" s="186" t="str">
        <f>'03.Muestra'!F24</f>
        <v>Home - Aviso Legal</v>
      </c>
      <c r="Y19" s="186">
        <f>'03.Muestra'!G24</f>
        <v>0</v>
      </c>
      <c r="Z19" s="184" t="str">
        <f>RESULTADOS!D35</f>
        <v>Pasa</v>
      </c>
      <c r="AA19" s="184" t="str">
        <f>RESULTADOS!E35</f>
        <v>N/A</v>
      </c>
      <c r="AB19" s="184" t="str">
        <f>RESULTADOS!F35</f>
        <v>N/A</v>
      </c>
      <c r="AC19" s="184" t="str">
        <f>RESULTADOS!G35</f>
        <v>N/A</v>
      </c>
      <c r="AD19" s="184" t="str">
        <f>RESULTADOS!H35</f>
        <v>Falla</v>
      </c>
      <c r="AE19" s="184" t="str">
        <f>RESULTADOS!I35</f>
        <v>Pasa</v>
      </c>
      <c r="AF19" s="184" t="str">
        <f>RESULTADOS!J35</f>
        <v>Pasa</v>
      </c>
      <c r="AG19" s="184" t="str">
        <f>RESULTADOS!K35</f>
        <v>Pasa</v>
      </c>
      <c r="AH19" s="184" t="str">
        <f>RESULTADOS!L35</f>
        <v>N/A</v>
      </c>
      <c r="AI19" s="184" t="str">
        <f>RESULTADOS!M35</f>
        <v>N/A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Pasa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N/A</v>
      </c>
      <c r="BR19" s="184" t="str">
        <f>RESULTADOS!R76</f>
        <v>N/A</v>
      </c>
      <c r="BS19" s="184" t="str">
        <f>RESULTADOS!S76</f>
        <v>Pasa</v>
      </c>
      <c r="BT19" s="184" t="str">
        <f>RESULTADOS!T76</f>
        <v>Pasa</v>
      </c>
      <c r="BU19" s="184" t="str">
        <f>RESULTADOS!U76</f>
        <v>N/A</v>
      </c>
      <c r="BV19" s="184" t="str">
        <f>RESULTADOS!V76</f>
        <v>N/A</v>
      </c>
      <c r="BW19" s="184" t="str">
        <f>RESULTADOS!W76</f>
        <v>N/A</v>
      </c>
    </row>
    <row r="20" spans="3:75" ht="13">
      <c r="C20" s="181" t="s">
        <v>11</v>
      </c>
      <c r="D20" s="183" t="str">
        <f>'01.Definición de ámbito'!D50</f>
        <v>No</v>
      </c>
      <c r="K20" t="s">
        <v>67</v>
      </c>
      <c r="L20" s="186">
        <f ca="1">RESULTADOS!K10</f>
        <v>432</v>
      </c>
      <c r="M20" s="186">
        <f ca="1">RESULTADOS!L10</f>
        <v>0.48</v>
      </c>
      <c r="T20" s="186">
        <f>'03.Muestra'!B25</f>
        <v>18</v>
      </c>
      <c r="U20" s="186" t="str">
        <f>'03.Muestra'!C25</f>
        <v>Buscador</v>
      </c>
      <c r="V20" s="186" t="str">
        <f>'03.Muestra'!D25</f>
        <v>Búsqueda</v>
      </c>
      <c r="W20" s="186" t="str">
        <f>'03.Muestra'!E25</f>
        <v>https://www.comunidad.madrid/hospital/villalba/buscar?search_api_fulltext=&amp;nombre=</v>
      </c>
      <c r="X20" s="186" t="str">
        <f>'03.Muestra'!F25</f>
        <v>Home - Buscador</v>
      </c>
      <c r="Y20" s="186">
        <f>'03.Muestra'!G25</f>
        <v>0</v>
      </c>
      <c r="Z20" s="184" t="str">
        <f>RESULTADOS!D36</f>
        <v>Pasa</v>
      </c>
      <c r="AA20" s="184" t="str">
        <f>RESULTADOS!E36</f>
        <v>N/A</v>
      </c>
      <c r="AB20" s="184" t="str">
        <f>RESULTADOS!F36</f>
        <v>N/A</v>
      </c>
      <c r="AC20" s="184" t="str">
        <f>RESULTADOS!G36</f>
        <v>N/A</v>
      </c>
      <c r="AD20" s="184" t="str">
        <f>RESULTADOS!H36</f>
        <v>Falla</v>
      </c>
      <c r="AE20" s="184" t="str">
        <f>RESULTADOS!I36</f>
        <v>Pasa</v>
      </c>
      <c r="AF20" s="184" t="str">
        <f>RESULTADOS!J36</f>
        <v>Pasa</v>
      </c>
      <c r="AG20" s="184" t="str">
        <f>RESULTADOS!K36</f>
        <v>Pasa</v>
      </c>
      <c r="AH20" s="184" t="str">
        <f>RESULTADOS!L36</f>
        <v>N/A</v>
      </c>
      <c r="AI20" s="184" t="str">
        <f>RESULTADOS!M36</f>
        <v>N/A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Pasa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N/A</v>
      </c>
      <c r="BR20" s="184" t="str">
        <f>RESULTADOS!R77</f>
        <v>N/A</v>
      </c>
      <c r="BS20" s="184" t="str">
        <f>RESULTADOS!S77</f>
        <v>Pasa</v>
      </c>
      <c r="BT20" s="184" t="str">
        <f>RESULTADOS!T77</f>
        <v>Pasa</v>
      </c>
      <c r="BU20" s="184" t="str">
        <f>RESULTADOS!U77</f>
        <v>N/A</v>
      </c>
      <c r="BV20" s="184" t="str">
        <f>RESULTADOS!V77</f>
        <v>N/A</v>
      </c>
      <c r="BW20" s="184" t="str">
        <f>RESULTADOS!W77</f>
        <v>N/A</v>
      </c>
    </row>
    <row r="21" spans="3:75" ht="13">
      <c r="C21" s="181" t="s">
        <v>12</v>
      </c>
      <c r="D21" s="183" t="str">
        <f>'01.Definición de ámbito'!D51</f>
        <v>No</v>
      </c>
      <c r="K21" t="s">
        <v>141</v>
      </c>
      <c r="L21" s="186">
        <f ca="1">RESULTADOS!K11</f>
        <v>900</v>
      </c>
      <c r="M21" s="186">
        <f ca="1">RESULTADOS!L11</f>
        <v>1</v>
      </c>
      <c r="T21" s="186">
        <f>'03.Muestra'!B26</f>
        <v>19</v>
      </c>
      <c r="U21" s="186">
        <f>'03.Muestra'!C26</f>
        <v>0</v>
      </c>
      <c r="V21" s="186">
        <f>'03.Muestra'!D26</f>
        <v>0</v>
      </c>
      <c r="W21" s="186">
        <f>'03.Muestra'!E26</f>
        <v>0</v>
      </c>
      <c r="X21" s="186">
        <f>'03.Muestra'!F26</f>
        <v>0</v>
      </c>
      <c r="Y21" s="186">
        <f>'03.Muestra'!G26</f>
        <v>0</v>
      </c>
      <c r="Z21" s="184" t="str">
        <f>RESULTADOS!D37</f>
        <v/>
      </c>
      <c r="AA21" s="184" t="str">
        <f>RESULTADOS!E37</f>
        <v/>
      </c>
      <c r="AB21" s="184" t="str">
        <f>RESULTADOS!F37</f>
        <v/>
      </c>
      <c r="AC21" s="184" t="str">
        <f>RESULTADOS!G37</f>
        <v/>
      </c>
      <c r="AD21" s="184" t="str">
        <f>RESULTADOS!H37</f>
        <v/>
      </c>
      <c r="AE21" s="184" t="str">
        <f>RESULTADOS!I37</f>
        <v/>
      </c>
      <c r="AF21" s="184" t="str">
        <f>RESULTADOS!J37</f>
        <v/>
      </c>
      <c r="AG21" s="184" t="str">
        <f>RESULTADOS!K37</f>
        <v/>
      </c>
      <c r="AH21" s="184" t="str">
        <f>RESULTADOS!L37</f>
        <v/>
      </c>
      <c r="AI21" s="184" t="str">
        <f>RESULTADOS!M37</f>
        <v/>
      </c>
      <c r="AJ21" s="184" t="str">
        <f>RESULTADOS!N37</f>
        <v/>
      </c>
      <c r="AK21" s="184" t="str">
        <f>RESULTADOS!O37</f>
        <v/>
      </c>
      <c r="AL21" s="184" t="str">
        <f>RESULTADOS!P37</f>
        <v/>
      </c>
      <c r="AM21" s="184" t="str">
        <f>RESULTADOS!Q37</f>
        <v/>
      </c>
      <c r="AN21" s="184" t="str">
        <f>RESULTADOS!R37</f>
        <v/>
      </c>
      <c r="AO21" s="184" t="str">
        <f>RESULTADOS!S37</f>
        <v/>
      </c>
      <c r="AP21" s="184" t="str">
        <f>RESULTADOS!T37</f>
        <v/>
      </c>
      <c r="AQ21" s="184" t="str">
        <f>RESULTADOS!U37</f>
        <v/>
      </c>
      <c r="AR21" s="184" t="str">
        <f>RESULTADOS!V37</f>
        <v/>
      </c>
      <c r="AS21" s="184" t="str">
        <f>RESULTADOS!W37</f>
        <v/>
      </c>
      <c r="AT21" s="184" t="str">
        <f>RESULTADOS!X37</f>
        <v/>
      </c>
      <c r="AU21" s="184" t="str">
        <f>RESULTADOS!Y37</f>
        <v/>
      </c>
      <c r="AV21" s="184" t="str">
        <f>RESULTADOS!Z37</f>
        <v/>
      </c>
      <c r="AW21" s="184" t="str">
        <f>RESULTADOS!AA37</f>
        <v/>
      </c>
      <c r="AX21" s="184" t="str">
        <f>RESULTADOS!AB37</f>
        <v/>
      </c>
      <c r="AY21" s="184" t="str">
        <f>RESULTADOS!AC37</f>
        <v/>
      </c>
      <c r="AZ21" s="184" t="str">
        <f>RESULTADOS!AD37</f>
        <v/>
      </c>
      <c r="BA21" s="184" t="str">
        <f>RESULTADOS!AE37</f>
        <v/>
      </c>
      <c r="BB21" s="184" t="str">
        <f>RESULTADOS!AF37</f>
        <v/>
      </c>
      <c r="BC21" s="184" t="str">
        <f>RESULTADOS!AG37</f>
        <v/>
      </c>
      <c r="BD21" s="184" t="str">
        <f>RESULTADOS!D78</f>
        <v/>
      </c>
      <c r="BE21" s="184" t="str">
        <f>RESULTADOS!E78</f>
        <v/>
      </c>
      <c r="BF21" s="184" t="str">
        <f>RESULTADOS!F78</f>
        <v/>
      </c>
      <c r="BG21" s="184" t="str">
        <f>RESULTADOS!G78</f>
        <v/>
      </c>
      <c r="BH21" s="184" t="str">
        <f>RESULTADOS!H78</f>
        <v/>
      </c>
      <c r="BI21" s="184" t="str">
        <f>RESULTADOS!I78</f>
        <v/>
      </c>
      <c r="BJ21" s="184" t="str">
        <f>RESULTADOS!J78</f>
        <v/>
      </c>
      <c r="BK21" s="184" t="str">
        <f>RESULTADOS!K78</f>
        <v/>
      </c>
      <c r="BL21" s="184" t="str">
        <f>RESULTADOS!L78</f>
        <v/>
      </c>
      <c r="BM21" s="184" t="str">
        <f>RESULTADOS!M78</f>
        <v/>
      </c>
      <c r="BN21" s="184" t="str">
        <f>RESULTADOS!N78</f>
        <v/>
      </c>
      <c r="BO21" s="184" t="str">
        <f>RESULTADOS!O78</f>
        <v/>
      </c>
      <c r="BP21" s="184" t="str">
        <f>RESULTADOS!P78</f>
        <v/>
      </c>
      <c r="BQ21" s="184" t="str">
        <f>RESULTADOS!Q78</f>
        <v/>
      </c>
      <c r="BR21" s="184" t="str">
        <f>RESULTADOS!R78</f>
        <v/>
      </c>
      <c r="BS21" s="184" t="str">
        <f>RESULTADOS!S78</f>
        <v/>
      </c>
      <c r="BT21" s="184" t="str">
        <f>RESULTADOS!T78</f>
        <v/>
      </c>
      <c r="BU21" s="184" t="str">
        <f>RESULTADOS!U78</f>
        <v/>
      </c>
      <c r="BV21" s="184" t="str">
        <f>RESULTADOS!V78</f>
        <v/>
      </c>
      <c r="BW21" s="184" t="str">
        <f>RESULTADOS!W78</f>
        <v/>
      </c>
    </row>
    <row r="22" spans="3:75" ht="13">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ht="13">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ht="13">
      <c r="C24" s="181" t="s">
        <v>15</v>
      </c>
      <c r="D24" s="183" t="str">
        <f>'01.Definición de ámbito'!D54</f>
        <v>No</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ht="13">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ht="13">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ht="13">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ht="13">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ht="13">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8.08</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C4" zoomScale="85" zoomScaleNormal="85" workbookViewId="0">
      <selection activeCell="C21" sqref="C21"/>
    </sheetView>
  </sheetViews>
  <sheetFormatPr baseColWidth="10" defaultColWidth="11.54296875" defaultRowHeight="12.5"/>
  <cols>
    <col min="1" max="1" width="11.54296875" style="14"/>
    <col min="2" max="2" width="72.1796875" style="14" customWidth="1"/>
    <col min="3" max="3" width="133.26953125" style="14" customWidth="1"/>
    <col min="4" max="4" width="8.1796875" style="14" customWidth="1"/>
    <col min="5" max="5" width="16" style="14" customWidth="1"/>
    <col min="6" max="11" width="9.1796875" style="14" customWidth="1"/>
    <col min="12" max="12" width="23.1796875" style="14" customWidth="1"/>
    <col min="13" max="13" width="4" style="14" customWidth="1"/>
    <col min="14" max="19" width="9.1796875" style="14" customWidth="1"/>
    <col min="20" max="20" width="20" style="14" customWidth="1"/>
    <col min="21" max="23" width="9.1796875" style="14" customWidth="1"/>
    <col min="24" max="26" width="8.7265625" style="14" customWidth="1"/>
    <col min="27"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4"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5" t="s">
        <v>41</v>
      </c>
      <c r="E3" s="196"/>
      <c r="F3" s="19"/>
      <c r="G3" s="19"/>
      <c r="H3" s="19"/>
      <c r="I3" s="19"/>
      <c r="J3" s="19"/>
      <c r="K3" s="19"/>
      <c r="L3" s="19"/>
      <c r="M3" s="19"/>
      <c r="N3" s="19"/>
      <c r="O3" s="19"/>
      <c r="P3" s="19"/>
      <c r="Q3" s="19"/>
      <c r="R3" s="19"/>
      <c r="S3" s="19"/>
      <c r="T3" s="19"/>
      <c r="U3" s="19"/>
      <c r="V3" s="19"/>
      <c r="W3" s="19"/>
      <c r="X3" s="19"/>
      <c r="Y3" s="19"/>
      <c r="Z3" s="19"/>
    </row>
    <row r="4" spans="1:64" ht="16.75"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4"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5"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t="s">
        <v>356</v>
      </c>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t="s">
        <v>357</v>
      </c>
      <c r="D9" s="19"/>
      <c r="E9" s="19"/>
      <c r="F9" s="19"/>
      <c r="G9" s="19"/>
      <c r="H9" s="19"/>
      <c r="I9" s="19"/>
      <c r="J9" s="19"/>
      <c r="K9" s="19"/>
      <c r="L9" s="19"/>
      <c r="M9" s="19"/>
      <c r="N9" s="19"/>
      <c r="O9" s="19"/>
      <c r="P9" s="19"/>
      <c r="Q9" s="19"/>
      <c r="R9" s="19"/>
      <c r="S9" s="19"/>
      <c r="T9" s="19"/>
      <c r="U9" s="19"/>
      <c r="V9" s="19"/>
      <c r="W9" s="19"/>
      <c r="X9" s="19"/>
      <c r="Y9" s="19"/>
      <c r="Z9" s="19"/>
    </row>
    <row r="10" spans="1:64" ht="10.75"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t="s">
        <v>358</v>
      </c>
      <c r="D11" s="19"/>
      <c r="E11" s="19"/>
      <c r="F11" s="19"/>
      <c r="G11" s="19"/>
      <c r="H11" s="19"/>
      <c r="I11" s="19"/>
      <c r="J11" s="19"/>
      <c r="K11" s="19"/>
      <c r="L11" s="19"/>
      <c r="M11" s="19"/>
      <c r="N11" s="19"/>
      <c r="O11" s="19"/>
      <c r="P11" s="19"/>
      <c r="Q11" s="19"/>
      <c r="R11" s="19"/>
      <c r="S11" s="19"/>
      <c r="T11" s="19"/>
      <c r="U11" s="19"/>
      <c r="V11" s="19"/>
      <c r="W11" s="19"/>
      <c r="X11" s="19"/>
      <c r="Y11" s="19"/>
      <c r="Z11" s="19"/>
    </row>
    <row r="12" spans="1:64" ht="13"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t="s">
        <v>359</v>
      </c>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5"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4"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t="s">
        <v>360</v>
      </c>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t="s">
        <v>361</v>
      </c>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5"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t="s">
        <v>362</v>
      </c>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5"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4"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5"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217</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5"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353</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5"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316</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354</v>
      </c>
      <c r="D31" s="160"/>
      <c r="E31" s="160"/>
      <c r="F31" s="160"/>
      <c r="G31" s="160"/>
      <c r="H31" s="160"/>
      <c r="I31" s="160"/>
      <c r="J31" s="160"/>
      <c r="K31" s="160"/>
      <c r="L31" s="160"/>
      <c r="M31" s="160"/>
      <c r="N31" s="19"/>
      <c r="O31" s="19"/>
      <c r="P31" s="19"/>
      <c r="Q31" s="19"/>
      <c r="R31" s="19"/>
      <c r="S31" s="19"/>
      <c r="V31" s="19"/>
      <c r="W31" s="19"/>
      <c r="X31" s="19"/>
      <c r="Y31" s="19"/>
      <c r="Z31" s="19"/>
    </row>
    <row r="32" spans="1:26" ht="10.75"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355</v>
      </c>
    </row>
    <row r="34" spans="2:26" ht="10.75"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297</v>
      </c>
      <c r="D35" s="160"/>
      <c r="E35" s="160"/>
      <c r="F35" s="160"/>
      <c r="G35" s="160"/>
      <c r="H35" s="160"/>
      <c r="I35" s="160"/>
      <c r="J35" s="160"/>
      <c r="K35" s="160"/>
      <c r="L35" s="160"/>
      <c r="M35" s="160"/>
    </row>
    <row r="36" spans="2:26" ht="11.5" customHeight="1">
      <c r="B36" s="16"/>
      <c r="C36" s="16"/>
    </row>
    <row r="37" spans="2:26" ht="14.15" customHeight="1">
      <c r="B37" s="159"/>
      <c r="C37" s="159"/>
      <c r="D37" s="19"/>
      <c r="E37" s="19"/>
      <c r="F37" s="19"/>
      <c r="G37" s="19"/>
      <c r="H37" s="19"/>
      <c r="I37" s="19"/>
      <c r="J37" s="19"/>
      <c r="K37" s="19"/>
      <c r="L37" s="19"/>
      <c r="M37" s="19"/>
      <c r="N37" s="19"/>
      <c r="O37" s="19"/>
    </row>
    <row r="38" spans="2:26" ht="10.75"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5"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298</v>
      </c>
      <c r="D41" s="19"/>
      <c r="E41" s="19"/>
      <c r="F41" s="19"/>
      <c r="G41" s="19"/>
      <c r="H41" s="19"/>
      <c r="I41" s="19"/>
      <c r="J41" s="19"/>
      <c r="K41" s="19"/>
      <c r="L41" s="19"/>
      <c r="M41" s="19"/>
      <c r="N41" s="19"/>
      <c r="O41" s="19"/>
      <c r="Q41" s="19"/>
      <c r="R41" s="19"/>
      <c r="S41" s="19"/>
      <c r="U41" s="19"/>
      <c r="V41" s="19"/>
      <c r="W41" s="19"/>
      <c r="X41" s="19"/>
      <c r="Y41" s="19"/>
      <c r="Z41" s="19"/>
    </row>
    <row r="42" spans="2:26" ht="10.75"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5"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9" customHeight="1">
      <c r="C48" s="100"/>
      <c r="D48" s="21" t="s">
        <v>9</v>
      </c>
      <c r="G48" s="99"/>
    </row>
    <row r="49" spans="2:26" ht="14.9" customHeight="1">
      <c r="C49" s="100" t="s">
        <v>10</v>
      </c>
      <c r="D49" s="21" t="s">
        <v>9</v>
      </c>
      <c r="G49" s="99"/>
    </row>
    <row r="50" spans="2:26" ht="14.9" customHeight="1">
      <c r="C50" s="100" t="s">
        <v>11</v>
      </c>
      <c r="D50" s="21" t="s">
        <v>9</v>
      </c>
      <c r="G50" s="99"/>
    </row>
    <row r="51" spans="2:26" ht="14.9" customHeight="1">
      <c r="C51" s="100" t="s">
        <v>12</v>
      </c>
      <c r="D51" s="21" t="s">
        <v>9</v>
      </c>
      <c r="G51" s="99"/>
    </row>
    <row r="52" spans="2:26" ht="14.9" customHeight="1">
      <c r="C52" s="100" t="s">
        <v>13</v>
      </c>
      <c r="D52" s="21" t="s">
        <v>9</v>
      </c>
      <c r="G52" s="99"/>
    </row>
    <row r="53" spans="2:26" ht="14.9" customHeight="1">
      <c r="C53" s="100" t="s">
        <v>14</v>
      </c>
      <c r="D53" s="21" t="s">
        <v>9</v>
      </c>
      <c r="G53" s="99"/>
    </row>
    <row r="54" spans="2:26" ht="14.9" customHeight="1">
      <c r="C54" s="100" t="s">
        <v>15</v>
      </c>
      <c r="D54" s="21" t="s">
        <v>9</v>
      </c>
      <c r="G54" s="99"/>
    </row>
    <row r="55" spans="2:26" ht="14.9" customHeight="1">
      <c r="C55" s="100" t="s">
        <v>16</v>
      </c>
      <c r="D55" s="21" t="s">
        <v>9</v>
      </c>
      <c r="G55" s="99"/>
    </row>
    <row r="56" spans="2:26" ht="14.9" customHeight="1">
      <c r="C56" s="100" t="s">
        <v>17</v>
      </c>
      <c r="D56" s="21" t="s">
        <v>9</v>
      </c>
      <c r="G56" s="99"/>
    </row>
    <row r="57" spans="2:26" ht="14.9" customHeight="1">
      <c r="C57" s="100" t="s">
        <v>18</v>
      </c>
      <c r="D57" s="21" t="s">
        <v>9</v>
      </c>
      <c r="G57" s="99"/>
    </row>
    <row r="58" spans="2:26" ht="14.9"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5"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299</v>
      </c>
      <c r="D62" s="54"/>
      <c r="E62" s="19"/>
      <c r="F62" s="19"/>
      <c r="G62" s="19"/>
      <c r="H62" s="19"/>
      <c r="I62" s="19"/>
      <c r="J62" s="19"/>
      <c r="K62" s="19"/>
      <c r="L62" s="19"/>
      <c r="M62" s="19"/>
      <c r="N62" s="19"/>
      <c r="O62" s="19"/>
      <c r="P62" s="19"/>
      <c r="Q62" s="19"/>
      <c r="R62" s="19"/>
      <c r="S62" s="19"/>
      <c r="U62" s="19"/>
      <c r="V62" s="19"/>
      <c r="W62" s="19"/>
      <c r="X62" s="19"/>
      <c r="Y62" s="19"/>
      <c r="Z62" s="19"/>
    </row>
    <row r="63" spans="2:26" ht="10.75"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99999999999999"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zoomScaleNormal="100" workbookViewId="0"/>
  </sheetViews>
  <sheetFormatPr baseColWidth="10" defaultColWidth="11.54296875" defaultRowHeight="12.5"/>
  <cols>
    <col min="2" max="2" width="14" customWidth="1"/>
    <col min="3" max="3" width="8.7265625" customWidth="1"/>
    <col min="4" max="4" width="9.453125" customWidth="1"/>
    <col min="5" max="5" width="14.453125" customWidth="1"/>
    <col min="6" max="6" width="8.54296875" customWidth="1"/>
    <col min="8" max="8" width="12" customWidth="1"/>
    <col min="9" max="9" width="8.7265625" customWidth="1"/>
    <col min="11" max="11" width="19.54296875" customWidth="1"/>
    <col min="12" max="12" width="40.726562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4"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5" customHeight="1">
      <c r="A4" s="1"/>
      <c r="B4" s="6"/>
      <c r="C4" s="3"/>
      <c r="D4" s="3"/>
      <c r="E4" s="3"/>
      <c r="F4" s="3"/>
      <c r="G4" s="3"/>
      <c r="H4" s="3"/>
      <c r="I4" s="3"/>
      <c r="J4" s="3"/>
      <c r="K4" s="3"/>
      <c r="L4" s="3"/>
      <c r="M4" s="3"/>
      <c r="N4" s="3"/>
      <c r="O4" s="3"/>
      <c r="P4" s="3"/>
      <c r="Q4" s="3"/>
      <c r="R4" s="3"/>
      <c r="S4" s="3"/>
      <c r="T4" s="3"/>
      <c r="U4" s="3"/>
      <c r="V4" s="3"/>
    </row>
    <row r="5" spans="1:60" ht="28.4"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8" customHeight="1">
      <c r="B6" s="197" t="s">
        <v>248</v>
      </c>
      <c r="C6" s="197"/>
      <c r="D6" s="197"/>
      <c r="E6" s="197"/>
      <c r="F6" s="197"/>
      <c r="G6" s="197"/>
      <c r="H6" s="197"/>
      <c r="I6" s="197"/>
      <c r="J6" s="197"/>
      <c r="K6" s="197"/>
      <c r="L6" s="197"/>
    </row>
    <row r="7" spans="1:60" ht="33.25" customHeight="1">
      <c r="B7" s="198" t="s">
        <v>24</v>
      </c>
      <c r="C7" s="198"/>
      <c r="D7" s="198"/>
      <c r="E7" s="198"/>
      <c r="F7" s="198"/>
      <c r="G7" s="198"/>
      <c r="H7" s="198"/>
      <c r="I7" s="198"/>
      <c r="J7" s="198"/>
      <c r="K7" s="198"/>
      <c r="L7" s="198"/>
    </row>
    <row r="8" spans="1:60" ht="21.65" customHeight="1"/>
    <row r="9" spans="1:60" ht="17.149999999999999" customHeight="1">
      <c r="B9" s="20" t="s">
        <v>25</v>
      </c>
      <c r="C9" s="21" t="s">
        <v>205</v>
      </c>
      <c r="E9" s="20" t="s">
        <v>26</v>
      </c>
      <c r="F9" s="21" t="s">
        <v>9</v>
      </c>
      <c r="H9" s="20" t="s">
        <v>27</v>
      </c>
      <c r="I9" s="21" t="s">
        <v>9</v>
      </c>
    </row>
    <row r="10" spans="1:60" ht="17.149999999999999" customHeight="1">
      <c r="B10" s="20" t="s">
        <v>28</v>
      </c>
      <c r="C10" s="21" t="s">
        <v>9</v>
      </c>
      <c r="E10" s="20" t="s">
        <v>29</v>
      </c>
      <c r="F10" s="21" t="s">
        <v>9</v>
      </c>
      <c r="H10" s="20" t="s">
        <v>30</v>
      </c>
      <c r="I10" s="21" t="s">
        <v>9</v>
      </c>
    </row>
    <row r="11" spans="1:60" ht="17.149999999999999" customHeight="1">
      <c r="B11" s="20" t="s">
        <v>31</v>
      </c>
      <c r="C11" s="21" t="s">
        <v>9</v>
      </c>
      <c r="E11" s="20" t="s">
        <v>32</v>
      </c>
      <c r="F11" s="21" t="s">
        <v>9</v>
      </c>
      <c r="H11" s="20" t="s">
        <v>33</v>
      </c>
      <c r="I11" s="21" t="s">
        <v>9</v>
      </c>
    </row>
    <row r="12" spans="1:60" ht="17.149999999999999" customHeight="1">
      <c r="B12" s="20" t="s">
        <v>34</v>
      </c>
      <c r="C12" s="21" t="s">
        <v>205</v>
      </c>
      <c r="E12" s="20" t="s">
        <v>35</v>
      </c>
      <c r="F12" s="21" t="s">
        <v>9</v>
      </c>
      <c r="H12" s="20" t="s">
        <v>36</v>
      </c>
      <c r="I12" s="21" t="s">
        <v>9</v>
      </c>
      <c r="K12" s="22" t="s">
        <v>37</v>
      </c>
      <c r="L12" s="22" t="s">
        <v>38</v>
      </c>
    </row>
    <row r="13" spans="1:60" ht="17.149999999999999" customHeight="1">
      <c r="B13" s="20" t="s">
        <v>39</v>
      </c>
      <c r="C13" s="21" t="s">
        <v>205</v>
      </c>
      <c r="E13" s="20" t="s">
        <v>40</v>
      </c>
      <c r="F13" s="21" t="s">
        <v>9</v>
      </c>
      <c r="K13" s="163"/>
      <c r="L13" s="163"/>
    </row>
    <row r="14" spans="1:60" ht="17.149999999999999" customHeight="1">
      <c r="K14" s="163"/>
      <c r="L14" s="163"/>
    </row>
    <row r="15" spans="1:60" ht="17.149999999999999" customHeight="1">
      <c r="K15" s="163"/>
      <c r="L15" s="163"/>
    </row>
    <row r="16" spans="1:60" ht="17.149999999999999" customHeight="1">
      <c r="C16" s="51"/>
      <c r="K16" s="163"/>
      <c r="L16" s="163"/>
    </row>
    <row r="17" spans="3:12">
      <c r="C17" s="199" t="s">
        <v>270</v>
      </c>
      <c r="D17" s="200"/>
      <c r="E17" s="200"/>
      <c r="F17" s="200"/>
      <c r="G17" s="201"/>
      <c r="K17" s="163"/>
      <c r="L17" s="163"/>
    </row>
    <row r="18" spans="3:12">
      <c r="C18" s="202"/>
      <c r="D18" s="203"/>
      <c r="E18" s="203"/>
      <c r="F18" s="203"/>
      <c r="G18" s="204"/>
      <c r="K18" s="163"/>
      <c r="L18" s="163"/>
    </row>
    <row r="19" spans="3:12">
      <c r="C19" s="205"/>
      <c r="D19" s="206"/>
      <c r="E19" s="206"/>
      <c r="F19" s="206"/>
      <c r="G19" s="207"/>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topLeftCell="C7" zoomScaleNormal="100" workbookViewId="0">
      <selection activeCell="E8" sqref="E8"/>
    </sheetView>
  </sheetViews>
  <sheetFormatPr baseColWidth="10" defaultColWidth="11.54296875" defaultRowHeight="12.5"/>
  <cols>
    <col min="1" max="1" width="11.7265625" style="14" customWidth="1"/>
    <col min="2" max="2" width="9.54296875" style="14" customWidth="1"/>
    <col min="3" max="3" width="27.26953125" style="14" customWidth="1"/>
    <col min="4" max="4" width="26" style="14" customWidth="1"/>
    <col min="5" max="5" width="51.7265625" style="14" customWidth="1"/>
    <col min="6" max="6" width="57" style="14" customWidth="1"/>
    <col min="7" max="7" width="82" style="14" customWidth="1"/>
    <col min="8" max="8" width="27.453125" style="14" customWidth="1"/>
    <col min="9" max="24" width="8.7265625" style="14" customWidth="1"/>
    <col min="25"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4"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5"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4" customHeight="1">
      <c r="B5" s="208" t="s">
        <v>42</v>
      </c>
      <c r="C5" s="208"/>
      <c r="D5" s="208"/>
      <c r="E5" s="208"/>
      <c r="F5" s="208"/>
      <c r="G5" s="208"/>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99999999999999"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5"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5" customHeight="1">
      <c r="B8" s="169">
        <v>1</v>
      </c>
      <c r="C8" s="170" t="s">
        <v>296</v>
      </c>
      <c r="D8" s="171" t="s">
        <v>207</v>
      </c>
      <c r="E8" s="90" t="s">
        <v>316</v>
      </c>
      <c r="F8" s="89" t="s">
        <v>300</v>
      </c>
      <c r="G8" s="168"/>
      <c r="H8" s="19"/>
      <c r="I8" s="19"/>
      <c r="J8" s="19"/>
      <c r="K8" s="19"/>
      <c r="L8" s="19"/>
      <c r="M8" s="19"/>
      <c r="N8" s="19"/>
      <c r="O8" s="19"/>
      <c r="P8" s="19"/>
      <c r="Q8" s="19"/>
      <c r="R8" s="19"/>
      <c r="S8" s="19"/>
      <c r="T8" s="19"/>
      <c r="U8" s="19"/>
      <c r="V8" s="19"/>
      <c r="W8" s="19"/>
      <c r="X8" s="19"/>
    </row>
    <row r="9" spans="1:64" ht="18.25" customHeight="1">
      <c r="B9" s="87">
        <v>2</v>
      </c>
      <c r="C9" s="88" t="s">
        <v>301</v>
      </c>
      <c r="D9" s="89" t="s">
        <v>233</v>
      </c>
      <c r="E9" s="90" t="s">
        <v>317</v>
      </c>
      <c r="F9" s="89" t="s">
        <v>302</v>
      </c>
      <c r="G9" s="168"/>
      <c r="H9" s="19"/>
      <c r="I9" s="19"/>
      <c r="J9" s="19"/>
      <c r="K9" s="19"/>
      <c r="L9" s="19"/>
      <c r="M9" s="19"/>
      <c r="N9" s="19"/>
      <c r="O9" s="19"/>
      <c r="P9" s="19"/>
      <c r="Q9" s="19"/>
      <c r="R9" s="19"/>
      <c r="S9" s="19"/>
      <c r="T9" s="19"/>
      <c r="U9" s="19"/>
      <c r="V9" s="19"/>
      <c r="W9" s="19"/>
      <c r="X9" s="19"/>
    </row>
    <row r="10" spans="1:64" ht="18.25" customHeight="1">
      <c r="B10" s="87">
        <v>3</v>
      </c>
      <c r="C10" s="88" t="s">
        <v>303</v>
      </c>
      <c r="D10" s="89" t="s">
        <v>233</v>
      </c>
      <c r="E10" s="90" t="s">
        <v>318</v>
      </c>
      <c r="F10" s="89" t="s">
        <v>304</v>
      </c>
      <c r="G10" s="168"/>
      <c r="H10" s="19"/>
      <c r="I10" s="19"/>
      <c r="J10" s="19"/>
      <c r="K10" s="19"/>
      <c r="L10" s="19"/>
      <c r="M10" s="19"/>
      <c r="N10" s="19"/>
      <c r="O10" s="19"/>
      <c r="P10" s="19"/>
      <c r="Q10" s="19"/>
      <c r="R10" s="19"/>
      <c r="S10" s="19"/>
      <c r="T10" s="19"/>
      <c r="U10" s="19"/>
      <c r="V10" s="19"/>
      <c r="W10" s="19"/>
      <c r="X10" s="19"/>
    </row>
    <row r="11" spans="1:64" ht="18.25" customHeight="1">
      <c r="B11" s="87">
        <v>4</v>
      </c>
      <c r="C11" s="88" t="s">
        <v>305</v>
      </c>
      <c r="D11" s="89" t="s">
        <v>232</v>
      </c>
      <c r="E11" s="90" t="s">
        <v>319</v>
      </c>
      <c r="F11" s="89" t="s">
        <v>314</v>
      </c>
      <c r="G11" s="168"/>
      <c r="H11" s="19"/>
      <c r="I11" s="19"/>
      <c r="J11" s="19"/>
      <c r="K11" s="19"/>
      <c r="L11" s="19"/>
      <c r="M11" s="19"/>
      <c r="N11" s="19"/>
      <c r="O11" s="19"/>
      <c r="P11" s="19"/>
      <c r="Q11" s="19"/>
      <c r="R11" s="19"/>
      <c r="S11" s="19"/>
      <c r="T11" s="19"/>
      <c r="U11" s="19"/>
      <c r="V11" s="19"/>
      <c r="W11" s="19"/>
      <c r="X11" s="19"/>
    </row>
    <row r="12" spans="1:64" ht="18.25" customHeight="1">
      <c r="B12" s="87">
        <v>5</v>
      </c>
      <c r="C12" s="88" t="s">
        <v>307</v>
      </c>
      <c r="D12" s="89" t="s">
        <v>233</v>
      </c>
      <c r="E12" s="90" t="s">
        <v>320</v>
      </c>
      <c r="F12" s="89" t="s">
        <v>306</v>
      </c>
      <c r="G12" s="168"/>
      <c r="H12" s="19"/>
      <c r="I12" s="19"/>
      <c r="J12" s="19"/>
      <c r="K12" s="19"/>
      <c r="L12" s="19"/>
      <c r="M12" s="19"/>
      <c r="N12" s="19"/>
      <c r="O12" s="19"/>
      <c r="P12" s="19"/>
      <c r="Q12" s="19"/>
      <c r="R12" s="19"/>
      <c r="S12" s="19"/>
      <c r="T12" s="19"/>
      <c r="U12" s="19"/>
      <c r="V12" s="19"/>
      <c r="W12" s="19"/>
      <c r="X12" s="19"/>
    </row>
    <row r="13" spans="1:64" ht="18.25" customHeight="1">
      <c r="B13" s="87">
        <v>6</v>
      </c>
      <c r="C13" s="88" t="s">
        <v>335</v>
      </c>
      <c r="D13" s="89" t="s">
        <v>214</v>
      </c>
      <c r="E13" s="90" t="s">
        <v>324</v>
      </c>
      <c r="F13" s="89" t="s">
        <v>334</v>
      </c>
      <c r="G13" s="168"/>
      <c r="H13" s="19"/>
      <c r="I13" s="19"/>
      <c r="J13" s="19"/>
      <c r="K13" s="19"/>
      <c r="L13" s="19"/>
      <c r="M13" s="19"/>
      <c r="N13" s="19"/>
      <c r="O13" s="19"/>
      <c r="P13" s="19"/>
      <c r="Q13" s="19"/>
      <c r="R13" s="19"/>
      <c r="S13" s="19"/>
      <c r="U13" s="19"/>
      <c r="V13" s="19"/>
      <c r="W13" s="19"/>
      <c r="X13" s="19"/>
    </row>
    <row r="14" spans="1:64" ht="18.25" customHeight="1">
      <c r="B14" s="87">
        <v>7</v>
      </c>
      <c r="C14" s="88" t="s">
        <v>345</v>
      </c>
      <c r="D14" s="89" t="s">
        <v>214</v>
      </c>
      <c r="E14" s="90" t="s">
        <v>325</v>
      </c>
      <c r="F14" s="89" t="s">
        <v>336</v>
      </c>
      <c r="G14" s="168"/>
      <c r="H14" s="19"/>
      <c r="I14" s="19"/>
      <c r="J14" s="19"/>
      <c r="K14" s="19"/>
      <c r="L14" s="19"/>
      <c r="M14" s="19"/>
      <c r="N14" s="19"/>
      <c r="O14" s="19"/>
      <c r="P14" s="19"/>
      <c r="Q14" s="19"/>
      <c r="R14" s="19"/>
      <c r="S14" s="19"/>
      <c r="T14" s="19"/>
      <c r="U14" s="19"/>
      <c r="V14" s="19"/>
      <c r="W14" s="19"/>
      <c r="X14" s="19"/>
    </row>
    <row r="15" spans="1:64" ht="18.25" customHeight="1">
      <c r="B15" s="87">
        <v>8</v>
      </c>
      <c r="C15" s="88" t="s">
        <v>346</v>
      </c>
      <c r="D15" s="89" t="s">
        <v>214</v>
      </c>
      <c r="E15" s="90" t="s">
        <v>326</v>
      </c>
      <c r="F15" s="89" t="s">
        <v>337</v>
      </c>
      <c r="G15" s="168"/>
      <c r="H15" s="19"/>
      <c r="I15" s="19"/>
      <c r="J15" s="19"/>
      <c r="K15" s="19"/>
      <c r="L15" s="19"/>
      <c r="M15" s="19"/>
      <c r="N15" s="19"/>
      <c r="O15" s="19"/>
      <c r="P15" s="19"/>
      <c r="Q15" s="19"/>
      <c r="R15" s="19"/>
      <c r="S15" s="19"/>
      <c r="T15" s="19"/>
      <c r="U15" s="19"/>
      <c r="V15" s="19"/>
      <c r="W15" s="19"/>
      <c r="X15" s="19"/>
    </row>
    <row r="16" spans="1:64" ht="18.25" customHeight="1">
      <c r="B16" s="87">
        <v>9</v>
      </c>
      <c r="C16" s="88" t="s">
        <v>347</v>
      </c>
      <c r="D16" s="89" t="s">
        <v>214</v>
      </c>
      <c r="E16" s="90" t="s">
        <v>327</v>
      </c>
      <c r="F16" s="89" t="s">
        <v>338</v>
      </c>
      <c r="G16" s="168"/>
      <c r="H16" s="19"/>
      <c r="I16" s="19"/>
      <c r="J16" s="19"/>
      <c r="K16" s="19"/>
      <c r="L16" s="19"/>
      <c r="M16" s="19"/>
      <c r="N16" s="19"/>
      <c r="O16" s="19"/>
      <c r="P16" s="19"/>
      <c r="Q16" s="19"/>
      <c r="R16" s="19"/>
      <c r="S16" s="19"/>
      <c r="T16" s="19"/>
      <c r="U16" s="19"/>
      <c r="V16" s="19"/>
      <c r="W16" s="19"/>
      <c r="X16" s="19"/>
    </row>
    <row r="17" spans="2:24" ht="18.25" customHeight="1">
      <c r="B17" s="87">
        <v>10</v>
      </c>
      <c r="C17" s="88" t="s">
        <v>348</v>
      </c>
      <c r="D17" s="89" t="s">
        <v>232</v>
      </c>
      <c r="E17" s="90" t="s">
        <v>328</v>
      </c>
      <c r="F17" s="89" t="s">
        <v>339</v>
      </c>
      <c r="G17" s="168"/>
      <c r="H17" s="19"/>
      <c r="I17" s="19"/>
      <c r="J17" s="19"/>
      <c r="K17" s="19"/>
      <c r="L17" s="19"/>
      <c r="M17" s="19"/>
      <c r="N17" s="19"/>
      <c r="O17" s="19"/>
      <c r="P17" s="19"/>
      <c r="Q17" s="19"/>
      <c r="R17" s="19"/>
      <c r="S17" s="19"/>
      <c r="T17" s="19"/>
      <c r="U17" s="19"/>
      <c r="V17" s="19"/>
      <c r="W17" s="19"/>
      <c r="X17" s="19"/>
    </row>
    <row r="18" spans="2:24" ht="18.25" customHeight="1">
      <c r="B18" s="87">
        <v>11</v>
      </c>
      <c r="C18" s="88" t="s">
        <v>349</v>
      </c>
      <c r="D18" s="89" t="s">
        <v>214</v>
      </c>
      <c r="E18" s="90" t="s">
        <v>329</v>
      </c>
      <c r="F18" s="89" t="s">
        <v>340</v>
      </c>
      <c r="G18" s="168"/>
      <c r="H18" s="19"/>
      <c r="I18" s="19"/>
      <c r="J18" s="19"/>
      <c r="K18" s="19"/>
      <c r="L18" s="19"/>
      <c r="M18" s="19"/>
      <c r="N18" s="19"/>
      <c r="O18" s="19"/>
      <c r="P18" s="19"/>
      <c r="Q18" s="19"/>
      <c r="R18" s="19"/>
      <c r="S18" s="19"/>
      <c r="T18" s="19"/>
      <c r="U18" s="19"/>
      <c r="V18" s="19"/>
      <c r="W18" s="19"/>
      <c r="X18" s="19"/>
    </row>
    <row r="19" spans="2:24" ht="18.25" customHeight="1">
      <c r="B19" s="87">
        <v>12</v>
      </c>
      <c r="C19" s="88" t="s">
        <v>350</v>
      </c>
      <c r="D19" s="89" t="s">
        <v>214</v>
      </c>
      <c r="E19" s="90" t="s">
        <v>330</v>
      </c>
      <c r="F19" s="89" t="s">
        <v>341</v>
      </c>
      <c r="G19" s="168"/>
      <c r="H19" s="19"/>
      <c r="I19" s="19"/>
      <c r="J19" s="19"/>
      <c r="K19" s="19"/>
      <c r="L19" s="19"/>
      <c r="M19" s="19"/>
      <c r="N19" s="19"/>
      <c r="O19" s="19"/>
      <c r="P19" s="19"/>
      <c r="Q19" s="19"/>
      <c r="R19" s="19"/>
      <c r="S19" s="19"/>
      <c r="T19" s="19"/>
      <c r="U19" s="19"/>
      <c r="V19" s="19"/>
      <c r="W19" s="19"/>
      <c r="X19" s="19"/>
    </row>
    <row r="20" spans="2:24" ht="18.25" customHeight="1">
      <c r="B20" s="87">
        <v>13</v>
      </c>
      <c r="C20" s="88" t="s">
        <v>351</v>
      </c>
      <c r="D20" s="89" t="s">
        <v>214</v>
      </c>
      <c r="E20" s="90" t="s">
        <v>331</v>
      </c>
      <c r="F20" s="89" t="s">
        <v>342</v>
      </c>
      <c r="G20" s="168"/>
      <c r="H20" s="19"/>
      <c r="I20" s="19"/>
      <c r="J20" s="19"/>
      <c r="K20" s="19"/>
      <c r="L20" s="19"/>
      <c r="M20" s="19"/>
      <c r="N20" s="19"/>
      <c r="O20" s="19"/>
      <c r="P20" s="19"/>
      <c r="Q20" s="19"/>
      <c r="R20" s="19"/>
      <c r="S20" s="19"/>
      <c r="T20" s="19"/>
      <c r="U20" s="19"/>
      <c r="V20" s="19"/>
      <c r="W20" s="19"/>
      <c r="X20" s="19"/>
    </row>
    <row r="21" spans="2:24" ht="18.25" customHeight="1">
      <c r="B21" s="87">
        <v>14</v>
      </c>
      <c r="C21" s="88" t="s">
        <v>352</v>
      </c>
      <c r="D21" s="89" t="s">
        <v>220</v>
      </c>
      <c r="E21" s="90" t="s">
        <v>332</v>
      </c>
      <c r="F21" s="89" t="s">
        <v>343</v>
      </c>
      <c r="G21" s="168"/>
      <c r="H21" s="19"/>
      <c r="I21" s="19"/>
      <c r="J21" s="19"/>
      <c r="K21" s="19"/>
      <c r="L21" s="19"/>
      <c r="M21" s="19"/>
      <c r="N21" s="19"/>
      <c r="O21" s="19"/>
      <c r="P21" s="19"/>
      <c r="Q21" s="19"/>
      <c r="R21" s="19"/>
      <c r="S21" s="19"/>
      <c r="T21" s="19"/>
      <c r="U21" s="19"/>
      <c r="V21" s="19"/>
      <c r="W21" s="19"/>
      <c r="X21" s="19"/>
    </row>
    <row r="22" spans="2:24" ht="18.25" customHeight="1">
      <c r="B22" s="87">
        <v>15</v>
      </c>
      <c r="C22" s="88" t="s">
        <v>308</v>
      </c>
      <c r="D22" s="89" t="s">
        <v>232</v>
      </c>
      <c r="E22" s="90" t="s">
        <v>333</v>
      </c>
      <c r="F22" s="89" t="s">
        <v>344</v>
      </c>
      <c r="G22" s="168"/>
      <c r="H22" s="19"/>
      <c r="I22" s="19"/>
      <c r="J22" s="19"/>
      <c r="K22" s="19"/>
      <c r="L22" s="19"/>
      <c r="M22" s="19"/>
      <c r="N22" s="19"/>
      <c r="O22" s="19"/>
      <c r="P22" s="19"/>
      <c r="Q22" s="19"/>
      <c r="R22" s="19"/>
      <c r="S22" s="19"/>
      <c r="T22" s="19"/>
      <c r="U22" s="19"/>
      <c r="V22" s="19"/>
      <c r="W22" s="19"/>
      <c r="X22" s="19"/>
    </row>
    <row r="23" spans="2:24" ht="18.25" customHeight="1">
      <c r="B23" s="87">
        <v>16</v>
      </c>
      <c r="C23" s="88" t="s">
        <v>309</v>
      </c>
      <c r="D23" s="89" t="s">
        <v>234</v>
      </c>
      <c r="E23" s="90" t="s">
        <v>321</v>
      </c>
      <c r="F23" s="89" t="s">
        <v>315</v>
      </c>
      <c r="G23" s="168"/>
      <c r="H23" s="19"/>
      <c r="I23" s="19"/>
      <c r="J23" s="19"/>
      <c r="K23" s="19"/>
      <c r="L23" s="19"/>
      <c r="M23" s="19"/>
      <c r="N23" s="19"/>
      <c r="O23" s="19"/>
      <c r="P23" s="19"/>
      <c r="Q23" s="19"/>
      <c r="R23" s="19"/>
      <c r="S23" s="19"/>
      <c r="T23" s="19"/>
      <c r="U23" s="19"/>
      <c r="V23" s="19"/>
      <c r="W23" s="19"/>
      <c r="X23" s="19"/>
    </row>
    <row r="24" spans="2:24" ht="18.25" customHeight="1">
      <c r="B24" s="87">
        <v>17</v>
      </c>
      <c r="C24" s="88" t="s">
        <v>311</v>
      </c>
      <c r="D24" s="89" t="s">
        <v>226</v>
      </c>
      <c r="E24" s="90" t="s">
        <v>322</v>
      </c>
      <c r="F24" s="89" t="s">
        <v>312</v>
      </c>
      <c r="G24" s="168"/>
      <c r="H24" s="19"/>
      <c r="I24" s="19"/>
      <c r="J24" s="19"/>
      <c r="K24" s="19"/>
      <c r="L24" s="19"/>
      <c r="M24" s="19"/>
      <c r="N24" s="19"/>
      <c r="O24" s="19"/>
      <c r="P24" s="19"/>
      <c r="Q24" s="19"/>
      <c r="R24" s="19"/>
      <c r="S24" s="19"/>
      <c r="T24" s="19"/>
      <c r="U24" s="19"/>
      <c r="V24" s="19"/>
      <c r="W24" s="19"/>
      <c r="X24" s="19"/>
    </row>
    <row r="25" spans="2:24" ht="18.25" customHeight="1">
      <c r="B25" s="87">
        <v>18</v>
      </c>
      <c r="C25" s="88" t="s">
        <v>310</v>
      </c>
      <c r="D25" s="89" t="s">
        <v>229</v>
      </c>
      <c r="E25" s="90" t="s">
        <v>323</v>
      </c>
      <c r="F25" s="89" t="s">
        <v>313</v>
      </c>
      <c r="G25" s="168"/>
      <c r="H25" s="19"/>
      <c r="I25" s="19"/>
      <c r="J25" s="19"/>
      <c r="K25" s="19"/>
      <c r="L25" s="19"/>
      <c r="M25" s="19"/>
      <c r="N25" s="19"/>
      <c r="O25" s="19"/>
      <c r="P25" s="19"/>
      <c r="Q25" s="19"/>
      <c r="R25" s="19"/>
      <c r="S25" s="19"/>
      <c r="T25" s="19"/>
      <c r="U25" s="19"/>
      <c r="V25" s="19"/>
      <c r="W25" s="19"/>
      <c r="X25" s="19"/>
    </row>
    <row r="26" spans="2:24" ht="18.25"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5"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5"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5"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5"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5"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5"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5"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5"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5"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5"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5"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5"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5"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5"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5"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5"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5" customHeight="1">
      <c r="B45" s="92" t="s">
        <v>48</v>
      </c>
      <c r="C45" s="93"/>
      <c r="D45" s="94">
        <f>COUNTA(E8:E42)</f>
        <v>18</v>
      </c>
      <c r="F45" s="19"/>
      <c r="G45" s="19"/>
      <c r="H45" s="19"/>
      <c r="I45" s="19"/>
      <c r="J45" s="19"/>
      <c r="K45" s="19"/>
      <c r="L45" s="19"/>
      <c r="M45" s="19"/>
      <c r="N45" s="19"/>
      <c r="O45" s="19"/>
      <c r="P45" s="19"/>
      <c r="Q45" s="19"/>
      <c r="R45" s="19"/>
      <c r="S45" s="19"/>
      <c r="T45" s="19"/>
      <c r="U45" s="19"/>
      <c r="V45" s="19"/>
      <c r="W45" s="19"/>
      <c r="X45" s="19"/>
    </row>
    <row r="46" spans="2:24" ht="18.25"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5" customHeight="1">
      <c r="B47" s="92" t="s">
        <v>49</v>
      </c>
      <c r="C47" s="93"/>
      <c r="D47" s="94">
        <f>D45-D49</f>
        <v>11</v>
      </c>
      <c r="E47" s="19"/>
      <c r="F47" s="19"/>
      <c r="G47" s="19"/>
      <c r="H47" s="19"/>
      <c r="I47" s="19"/>
      <c r="J47" s="19"/>
      <c r="K47" s="19"/>
      <c r="L47" s="19"/>
      <c r="M47" s="19"/>
      <c r="N47" s="19"/>
      <c r="O47" s="19"/>
      <c r="P47" s="19"/>
      <c r="Q47" s="19"/>
      <c r="R47" s="19"/>
      <c r="S47" s="19"/>
      <c r="T47" s="19"/>
      <c r="U47" s="19"/>
      <c r="V47" s="19"/>
      <c r="W47" s="19"/>
      <c r="X47" s="19"/>
    </row>
    <row r="48" spans="2:24" ht="16.75"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7</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49999999999999" customHeight="1">
      <c r="B52" s="92" t="s">
        <v>51</v>
      </c>
      <c r="C52" s="95"/>
      <c r="D52" s="80" t="str">
        <f>IF(AND(D49&gt;=0.1*D47,D49&gt;0, COUNTIF(D8:D42,"Declaración Accesibilidad"), COUNTIF(D8:D42,"Página inicio"),   COUNTA(C8:C42)=COUNTA(E8:E42),   COUNTA(D8:D42)=COUNTA(E8:E42)    ),"SI","NO")</f>
        <v>NO</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479" priority="2">
      <formula>LEN(TRIM(F44))&gt;0</formula>
    </cfRule>
  </conditionalFormatting>
  <conditionalFormatting sqref="D52">
    <cfRule type="cellIs" dxfId="478" priority="3" operator="equal">
      <formula>"SI"</formula>
    </cfRule>
    <cfRule type="cellIs" dxfId="477"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zoomScale="85" zoomScaleNormal="85" workbookViewId="0">
      <selection activeCell="C19" sqref="C19"/>
    </sheetView>
  </sheetViews>
  <sheetFormatPr baseColWidth="10" defaultColWidth="11.54296875" defaultRowHeight="12.5"/>
  <cols>
    <col min="1" max="1" width="7.81640625" style="14" customWidth="1"/>
    <col min="2" max="2" width="16.1796875" style="14" customWidth="1"/>
    <col min="3" max="3" width="56" style="14" customWidth="1"/>
    <col min="4" max="4" width="18.26953125" style="139" customWidth="1"/>
    <col min="5" max="5" width="5.54296875" style="139" customWidth="1"/>
    <col min="6" max="6" width="16.453125" style="14" bestFit="1" customWidth="1"/>
    <col min="7" max="7" width="14.7265625" style="14" customWidth="1"/>
    <col min="8" max="8" width="12.54296875" style="14" customWidth="1"/>
    <col min="9" max="9" width="11.7265625" style="14" customWidth="1"/>
    <col min="10" max="10" width="17.26953125" style="14" bestFit="1" customWidth="1"/>
    <col min="11" max="11" width="14.54296875" style="14" customWidth="1"/>
    <col min="12" max="15" width="12.54296875" style="14" customWidth="1"/>
    <col min="16" max="16" width="19.54296875" style="14" customWidth="1"/>
    <col min="17" max="17" width="6.81640625" style="14" customWidth="1"/>
    <col min="18" max="18" width="4.7265625" style="14" customWidth="1"/>
    <col min="19" max="19" width="12.81640625" style="14" customWidth="1"/>
    <col min="20" max="20" width="12.1796875" style="14" customWidth="1"/>
    <col min="21" max="21" width="6.7265625" style="14" customWidth="1"/>
    <col min="22" max="22" width="5.54296875" style="14" customWidth="1"/>
    <col min="23" max="23" width="12" style="14" customWidth="1"/>
    <col min="24" max="24" width="11.81640625" style="14" customWidth="1"/>
    <col min="25" max="25" width="7.26953125" style="14" customWidth="1"/>
    <col min="26" max="64" width="14.453125" style="14" customWidth="1"/>
    <col min="65" max="16384" width="11.54296875" style="14"/>
  </cols>
  <sheetData>
    <row r="1" spans="1:64" ht="14.15"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5" customHeight="1">
      <c r="A3" s="32"/>
      <c r="B3" s="82" t="s">
        <v>243</v>
      </c>
      <c r="C3" s="32"/>
      <c r="D3" s="132"/>
      <c r="E3" s="133"/>
    </row>
    <row r="4" spans="1:64" ht="26.15" customHeight="1">
      <c r="B4" s="31"/>
      <c r="C4" s="83"/>
      <c r="D4" s="14"/>
      <c r="E4" s="14"/>
      <c r="K4" s="19"/>
      <c r="N4" s="19"/>
      <c r="O4" s="19"/>
    </row>
    <row r="5" spans="1:64" ht="28"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5" customHeight="1">
      <c r="B7" s="19"/>
      <c r="C7" s="19"/>
      <c r="D7" s="19"/>
      <c r="E7" s="133"/>
      <c r="F7" s="19"/>
      <c r="G7" s="19"/>
      <c r="H7" s="19"/>
      <c r="I7" s="19"/>
      <c r="J7" s="19"/>
      <c r="K7" s="19"/>
      <c r="L7" s="19"/>
      <c r="M7" s="19"/>
      <c r="N7" s="19"/>
      <c r="O7" s="19"/>
    </row>
    <row r="8" spans="1:64" ht="19" customHeight="1">
      <c r="B8" s="137" t="s">
        <v>53</v>
      </c>
      <c r="C8" s="19"/>
      <c r="D8" s="133"/>
      <c r="E8" s="133"/>
      <c r="F8" s="19"/>
      <c r="G8" s="19"/>
      <c r="H8" s="19"/>
      <c r="I8" s="19"/>
      <c r="J8" s="19"/>
      <c r="K8" s="19"/>
      <c r="L8" s="19"/>
      <c r="M8" s="19"/>
      <c r="N8" s="19"/>
      <c r="O8" s="19"/>
    </row>
    <row r="9" spans="1:64" ht="21.65" customHeight="1">
      <c r="B9" s="137" t="s">
        <v>54</v>
      </c>
      <c r="C9" s="19"/>
      <c r="D9" s="133"/>
      <c r="E9" s="133"/>
      <c r="F9" s="19"/>
      <c r="G9" s="19"/>
      <c r="H9" s="19"/>
      <c r="I9" s="19"/>
      <c r="J9" s="19"/>
      <c r="K9" s="19"/>
      <c r="L9" s="19"/>
      <c r="M9" s="19"/>
      <c r="N9" s="19"/>
      <c r="O9" s="19"/>
    </row>
    <row r="10" spans="1:64" ht="17.149999999999999" customHeight="1" thickBot="1">
      <c r="B10" s="19"/>
      <c r="C10" s="19"/>
      <c r="D10" s="133"/>
      <c r="E10" s="133"/>
      <c r="K10" s="19"/>
      <c r="L10" s="19"/>
      <c r="M10" s="19"/>
      <c r="N10" s="19"/>
      <c r="O10" s="19"/>
      <c r="P10" s="19"/>
      <c r="Q10" s="19"/>
      <c r="R10" s="19"/>
      <c r="U10" s="19"/>
      <c r="V10" s="19"/>
      <c r="W10" s="19"/>
      <c r="X10" s="19"/>
      <c r="Y10" s="19"/>
    </row>
    <row r="11" spans="1:64" ht="25.4" customHeight="1">
      <c r="B11" s="209" t="s">
        <v>55</v>
      </c>
      <c r="C11" s="210"/>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184</v>
      </c>
      <c r="H12" s="67">
        <f ca="1">IF(($G$15+$K$15)=0,0,G12/($G$15+$K$15))</f>
        <v>0.51111111111111107</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32</v>
      </c>
      <c r="H13" s="67">
        <f ca="1">IF(($G$15+$K$15)=0,0,G13/($G$15+$K$15))</f>
        <v>8.8888888888888892E-2</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144</v>
      </c>
      <c r="H14" s="67">
        <f ca="1">IF(($G$15+$K$15)=0,0,G14/($G$15+$K$15))</f>
        <v>0.4</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360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9"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https://www.comunidad.madrid/hospital/villalba/</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https://www.comunidad.madrid/hospital/villalba/ciudadanos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4</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https://www.comunidad.madrid/hospital/villalba/profesionales</v>
      </c>
      <c r="D21" s="164" t="s">
        <v>61</v>
      </c>
      <c r="E21" s="133" t="str">
        <f t="shared" si="0"/>
        <v/>
      </c>
      <c r="F21" s="19"/>
      <c r="G21" s="19"/>
      <c r="H21" s="19"/>
      <c r="I21" s="19"/>
      <c r="J21" s="19"/>
      <c r="K21" s="19"/>
    </row>
    <row r="22" spans="2:30" ht="12" customHeight="1">
      <c r="B22" s="140" t="str">
        <f>IF( ISBLANK('03.Muestra'!$C11),"",'03.Muestra'!$C11)</f>
        <v>Comunicaciones</v>
      </c>
      <c r="C22" s="140" t="str">
        <f>IF( ISBLANK('03.Muestra'!$E11),"",'03.Muestra'!$E11)</f>
        <v>https://www.comunidad.madrid/hospital/villalba/comunicacion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https://www.comunidad.madrid/hospital/villalba/nosotros</v>
      </c>
      <c r="D23" s="164" t="s">
        <v>61</v>
      </c>
      <c r="E23" s="133" t="str">
        <f t="shared" si="0"/>
        <v/>
      </c>
      <c r="F23" s="150"/>
      <c r="G23" s="19"/>
      <c r="H23" s="19"/>
      <c r="I23" s="19"/>
      <c r="K23" s="148" t="s">
        <v>73</v>
      </c>
      <c r="L23" s="149" t="s">
        <v>74</v>
      </c>
    </row>
    <row r="24" spans="2:30" ht="12" customHeight="1">
      <c r="B24" s="140" t="str">
        <f>IF( ISBLANK('03.Muestra'!$C13),"",'03.Muestra'!$C13)</f>
        <v>Preguntas frecuentes</v>
      </c>
      <c r="C24" s="140" t="str">
        <f>IF( ISBLANK('03.Muestra'!$E13),"",'03.Muestra'!$E13)</f>
        <v>https://www.comunidad.madrid/hospital/villalba/ciudadanos/preguntas-frecuentes</v>
      </c>
      <c r="D24" s="164" t="s">
        <v>64</v>
      </c>
      <c r="E24" s="133" t="str">
        <f t="shared" si="0"/>
        <v/>
      </c>
      <c r="F24" s="19"/>
      <c r="G24" s="19"/>
      <c r="H24" s="19"/>
      <c r="I24" s="19"/>
      <c r="K24" s="148" t="s">
        <v>75</v>
      </c>
      <c r="L24" s="149" t="s">
        <v>76</v>
      </c>
      <c r="AD24" s="19"/>
    </row>
    <row r="25" spans="2:30" ht="12" customHeight="1">
      <c r="B25" s="140" t="str">
        <f>IF( ISBLANK('03.Muestra'!$C14),"",'03.Muestra'!$C14)</f>
        <v>Actividades</v>
      </c>
      <c r="C25" s="140" t="str">
        <f>IF( ISBLANK('03.Muestra'!$E14),"",'03.Muestra'!$E14)</f>
        <v>https://www.comunidad.madrid/hospital/villalba/ciudadanos/actividades</v>
      </c>
      <c r="D25" s="164" t="s">
        <v>64</v>
      </c>
      <c r="E25" s="133" t="str">
        <f t="shared" si="0"/>
        <v/>
      </c>
      <c r="F25" s="19"/>
      <c r="G25" s="19"/>
      <c r="H25" s="19"/>
      <c r="I25" s="19"/>
      <c r="J25" s="19"/>
      <c r="K25" s="19"/>
      <c r="L25" s="19"/>
      <c r="AD25" s="19"/>
    </row>
    <row r="26" spans="2:30" ht="12" customHeight="1">
      <c r="B26" s="140" t="str">
        <f>IF( ISBLANK('03.Muestra'!$C15),"",'03.Muestra'!$C15)</f>
        <v>Reclamaciones</v>
      </c>
      <c r="C26" s="140" t="str">
        <f>IF( ISBLANK('03.Muestra'!$E15),"",'03.Muestra'!$E15)</f>
        <v>https://www.comunidad.madrid/hospital/villalba/reclamaciones-sugerencias-agradecimientos</v>
      </c>
      <c r="D26" s="164" t="s">
        <v>64</v>
      </c>
      <c r="E26" s="133" t="str">
        <f t="shared" si="0"/>
        <v/>
      </c>
      <c r="F26" s="19"/>
      <c r="G26" s="19"/>
      <c r="H26" s="19"/>
      <c r="I26" s="19"/>
      <c r="J26" s="19"/>
      <c r="K26" s="19"/>
      <c r="L26" s="19"/>
      <c r="AD26" s="19"/>
    </row>
    <row r="27" spans="2:30" ht="12" customHeight="1">
      <c r="B27" s="140" t="str">
        <f>IF( ISBLANK('03.Muestra'!$C16),"",'03.Muestra'!$C16)</f>
        <v>Zona Influencia</v>
      </c>
      <c r="C27" s="140" t="str">
        <f>IF( ISBLANK('03.Muestra'!$E16),"",'03.Muestra'!$E16)</f>
        <v>https://www.comunidad.madrid/hospital/villalba/nosotros/oferta-asistencial/zona-influencia</v>
      </c>
      <c r="D27" s="164" t="s">
        <v>64</v>
      </c>
      <c r="E27" s="133" t="str">
        <f t="shared" si="0"/>
        <v/>
      </c>
      <c r="F27" s="19"/>
      <c r="G27" s="19"/>
      <c r="H27" s="19"/>
      <c r="I27" s="19"/>
      <c r="J27" s="19"/>
      <c r="Q27" s="19"/>
      <c r="R27" s="19"/>
      <c r="S27" s="19"/>
      <c r="T27" s="19"/>
      <c r="U27" s="19"/>
      <c r="AD27" s="19"/>
    </row>
    <row r="28" spans="2:30" ht="12" customHeight="1">
      <c r="B28" s="140" t="str">
        <f>IF( ISBLANK('03.Muestra'!$C17),"",'03.Muestra'!$C17)</f>
        <v>Area materno infantil</v>
      </c>
      <c r="C28" s="140" t="str">
        <f>IF( ISBLANK('03.Muestra'!$E17),"",'03.Muestra'!$E17)</f>
        <v>https://www.comunidad.madrid/hospital/villalba/profesionales/area-materno-infantil</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Servicios Centrales</v>
      </c>
      <c r="C29" s="140" t="str">
        <f>IF( ISBLANK('03.Muestra'!$E18),"",'03.Muestra'!$E18)</f>
        <v>https://www.comunidad.madrid/hospital/villalba/profesionales/servicios-centrales</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Ultimos contenidos</v>
      </c>
      <c r="C30" s="140" t="str">
        <f>IF( ISBLANK('03.Muestra'!$E19),"",'03.Muestra'!$E19)</f>
        <v>https://www.comunidad.madrid/hospital/villalba/comunicacion/sindicacion-ultimos-contenidos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Instalaciones</v>
      </c>
      <c r="C31" s="140" t="str">
        <f>IF( ISBLANK('03.Muestra'!$E20),"",'03.Muestra'!$E20)</f>
        <v>https://www.comunidad.madrid/hospital/villalba/nosotros/recursos-humanos/instalaciones</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Transparencia</v>
      </c>
      <c r="C32" s="140" t="str">
        <f>IF( ISBLANK('03.Muestra'!$E21),"",'03.Muestra'!$E21)</f>
        <v>https://www.comunidad.madrid/hospital/villalba/nosotros/transparencia</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https://www.comunidad.madrid/hospital/villalba/sitemap</v>
      </c>
      <c r="D33" s="164" t="s">
        <v>64</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https://www.comunidad.madrid/hospital/villalba/comunicacion/noticias</v>
      </c>
      <c r="D34" s="164" t="s">
        <v>64</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https://www.comunidad.madrid/hospital/villalba/aviso-legal-privacidad</v>
      </c>
      <c r="D35" s="164" t="s">
        <v>61</v>
      </c>
      <c r="E35" s="133" t="str">
        <f t="shared" si="0"/>
        <v/>
      </c>
      <c r="F35" s="19"/>
      <c r="G35" s="19"/>
      <c r="H35" s="19"/>
      <c r="I35" s="19"/>
      <c r="J35" s="19"/>
      <c r="K35" s="19"/>
      <c r="W35" s="19"/>
      <c r="X35" s="19"/>
      <c r="Y35" s="19"/>
    </row>
    <row r="36" spans="2:25" ht="12" customHeight="1">
      <c r="B36" s="140" t="str">
        <f>IF( ISBLANK('03.Muestra'!$C25),"",'03.Muestra'!$C25)</f>
        <v>Buscador</v>
      </c>
      <c r="C36" s="140" t="str">
        <f>IF( ISBLANK('03.Muestra'!$E25),"",'03.Muestra'!$E25)</f>
        <v>https://www.comunidad.madrid/hospital/villalba/buscar?search_api_fulltext=&amp;nombre=</v>
      </c>
      <c r="D36" s="164" t="s">
        <v>61</v>
      </c>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https://www.comunidad.madrid/hospital/villalba/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https://www.comunidad.madrid/hospital/villalba/ciudadanos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https://www.comunidad.madrid/hospital/villalba/profesionales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https://www.comunidad.madrid/hospital/villalba/comunicacion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https://www.comunidad.madrid/hospital/villalba/nosotros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Preguntas frecuentes</v>
      </c>
      <c r="C62" s="140" t="str">
        <f>IF( ISBLANK('03.Muestra'!$E13),"",'03.Muestra'!$E13)</f>
        <v>https://www.comunidad.madrid/hospital/villalba/ciudadanos/preguntas-frecuentes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https://www.comunidad.madrid/hospital/villalba/ciudadanos/actividades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https://www.comunidad.madrid/hospital/villalba/reclamaciones-sugerencias-agradecimientos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https://www.comunidad.madrid/hospital/villalba/nosotros/oferta-asistencial/zona-influencia</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Area materno infantil</v>
      </c>
      <c r="C66" s="140" t="str">
        <f>IF( ISBLANK('03.Muestra'!$E17),"",'03.Muestra'!$E17)</f>
        <v>https://www.comunidad.madrid/hospital/villalba/profesionales/area-materno-infantil</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https://www.comunidad.madrid/hospital/villalba/profesionales/servicios-centrales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https://www.comunidad.madrid/hospital/villalba/comunicacion/sindicacion-ultimos-contenidos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Instalaciones</v>
      </c>
      <c r="C69" s="140" t="str">
        <f>IF( ISBLANK('03.Muestra'!$E20),"",'03.Muestra'!$E20)</f>
        <v>https://www.comunidad.madrid/hospital/villalba/nosotros/recursos-humanos/instalaciones</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https://www.comunidad.madrid/hospital/villalba/nosotros/transparencia</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https://www.comunidad.madrid/hospital/villalba/sitemap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https://www.comunidad.madrid/hospital/villalba/comunicacion/noticias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https://www.comunidad.madrid/hospital/villalba/aviso-legal-privacidad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https://www.comunidad.madrid/hospital/villalba/buscar?search_api_fulltext=&amp;nombre=</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https://www.comunidad.madrid/hospital/villalba/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https://www.comunidad.madrid/hospital/villalba/ciudadanos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https://www.comunidad.madrid/hospital/villalba/profesionales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https://www.comunidad.madrid/hospital/villalba/comunicacion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https://www.comunidad.madrid/hospital/villalba/nosotros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Preguntas frecuentes</v>
      </c>
      <c r="C100" s="140" t="str">
        <f>IF( ISBLANK('03.Muestra'!$E13),"",'03.Muestra'!$E13)</f>
        <v>https://www.comunidad.madrid/hospital/villalba/ciudadanos/preguntas-frecuentes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https://www.comunidad.madrid/hospital/villalba/ciudadanos/actividades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https://www.comunidad.madrid/hospital/villalba/reclamaciones-sugerencias-agradecimientos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https://www.comunidad.madrid/hospital/villalba/nosotros/oferta-asistencial/zona-influencia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Area materno infantil</v>
      </c>
      <c r="C104" s="140" t="str">
        <f>IF( ISBLANK('03.Muestra'!$E17),"",'03.Muestra'!$E17)</f>
        <v>https://www.comunidad.madrid/hospital/villalba/profesionales/area-materno-infantil</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https://www.comunidad.madrid/hospital/villalba/profesionales/servicios-centrales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https://www.comunidad.madrid/hospital/villalba/comunicacion/sindicacion-ultimos-contenidos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5" customHeight="1">
      <c r="B107" s="140" t="str">
        <f>IF( ISBLANK('03.Muestra'!$C20),"",'03.Muestra'!$C20)</f>
        <v>Instalaciones</v>
      </c>
      <c r="C107" s="140" t="str">
        <f>IF( ISBLANK('03.Muestra'!$E20),"",'03.Muestra'!$E20)</f>
        <v>https://www.comunidad.madrid/hospital/villalba/nosotros/recursos-humanos/instalaciones</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5" customHeight="1">
      <c r="B108" s="140" t="str">
        <f>IF( ISBLANK('03.Muestra'!$C21),"",'03.Muestra'!$C21)</f>
        <v>Transparencia</v>
      </c>
      <c r="C108" s="140" t="str">
        <f>IF( ISBLANK('03.Muestra'!$E21),"",'03.Muestra'!$E21)</f>
        <v>https://www.comunidad.madrid/hospital/villalba/nosotros/transparencia</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5" customHeight="1">
      <c r="B109" s="140" t="str">
        <f>IF( ISBLANK('03.Muestra'!$C22),"",'03.Muestra'!$C22)</f>
        <v>Mapa Web</v>
      </c>
      <c r="C109" s="140" t="str">
        <f>IF( ISBLANK('03.Muestra'!$E22),"",'03.Muestra'!$E22)</f>
        <v>https://www.comunidad.madrid/hospital/villalba/sitemap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5" customHeight="1">
      <c r="B110" s="140" t="str">
        <f>IF( ISBLANK('03.Muestra'!$C23),"",'03.Muestra'!$C23)</f>
        <v>Noticias</v>
      </c>
      <c r="C110" s="140" t="str">
        <f>IF( ISBLANK('03.Muestra'!$E23),"",'03.Muestra'!$E23)</f>
        <v>https://www.comunidad.madrid/hospital/villalba/comunicacion/noticias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5" customHeight="1">
      <c r="B111" s="140" t="str">
        <f>IF( ISBLANK('03.Muestra'!$C24),"",'03.Muestra'!$C24)</f>
        <v>Aviso Legal</v>
      </c>
      <c r="C111" s="140" t="str">
        <f>IF( ISBLANK('03.Muestra'!$E24),"",'03.Muestra'!$E24)</f>
        <v>https://www.comunidad.madrid/hospital/villalba/aviso-legal-privacidad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5" customHeight="1">
      <c r="B112" s="140" t="str">
        <f>IF( ISBLANK('03.Muestra'!$C25),"",'03.Muestra'!$C25)</f>
        <v>Buscador</v>
      </c>
      <c r="C112" s="140" t="str">
        <f>IF( ISBLANK('03.Muestra'!$E25),"",'03.Muestra'!$E25)</f>
        <v>https://www.comunidad.madrid/hospital/villalba/buscar?search_api_fulltext=&amp;nombre=</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5"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5"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5"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5"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5"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https://www.comunidad.madrid/hospital/villalba/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https://www.comunidad.madrid/hospital/villalba/ciudadanos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https://www.comunidad.madrid/hospital/villalba/profesionales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https://www.comunidad.madrid/hospital/villalba/comunicacion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https://www.comunidad.madrid/hospital/villalba/nosotros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Preguntas frecuentes</v>
      </c>
      <c r="C138" s="140" t="str">
        <f>IF( ISBLANK('03.Muestra'!$E13),"",'03.Muestra'!$E13)</f>
        <v>https://www.comunidad.madrid/hospital/villalba/ciudadanos/preguntas-frecuentes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https://www.comunidad.madrid/hospital/villalba/ciudadanos/actividades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https://www.comunidad.madrid/hospital/villalba/reclamaciones-sugerencias-agradecimientos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https://www.comunidad.madrid/hospital/villalba/nosotros/oferta-asistencial/zona-influencia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Area materno infantil</v>
      </c>
      <c r="C142" s="140" t="str">
        <f>IF( ISBLANK('03.Muestra'!$E17),"",'03.Muestra'!$E17)</f>
        <v>https://www.comunidad.madrid/hospital/villalba/profesionales/area-materno-infantil</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https://www.comunidad.madrid/hospital/villalba/profesionales/servicios-centrales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https://www.comunidad.madrid/hospital/villalba/comunicacion/sindicacion-ultimos-contenidos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5" customHeight="1">
      <c r="B145" s="140" t="str">
        <f>IF( ISBLANK('03.Muestra'!$C20),"",'03.Muestra'!$C20)</f>
        <v>Instalaciones</v>
      </c>
      <c r="C145" s="140" t="str">
        <f>IF( ISBLANK('03.Muestra'!$E20),"",'03.Muestra'!$E20)</f>
        <v>https://www.comunidad.madrid/hospital/villalba/nosotros/recursos-humanos/instalaciones</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5" customHeight="1">
      <c r="B146" s="140" t="str">
        <f>IF( ISBLANK('03.Muestra'!$C21),"",'03.Muestra'!$C21)</f>
        <v>Transparencia</v>
      </c>
      <c r="C146" s="140" t="str">
        <f>IF( ISBLANK('03.Muestra'!$E21),"",'03.Muestra'!$E21)</f>
        <v>https://www.comunidad.madrid/hospital/villalba/nosotros/transparencia</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5" customHeight="1">
      <c r="B147" s="140" t="str">
        <f>IF( ISBLANK('03.Muestra'!$C22),"",'03.Muestra'!$C22)</f>
        <v>Mapa Web</v>
      </c>
      <c r="C147" s="140" t="str">
        <f>IF( ISBLANK('03.Muestra'!$E22),"",'03.Muestra'!$E22)</f>
        <v>https://www.comunidad.madrid/hospital/villalba/sitemap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5" customHeight="1">
      <c r="B148" s="140" t="str">
        <f>IF( ISBLANK('03.Muestra'!$C23),"",'03.Muestra'!$C23)</f>
        <v>Noticias</v>
      </c>
      <c r="C148" s="140" t="str">
        <f>IF( ISBLANK('03.Muestra'!$E23),"",'03.Muestra'!$E23)</f>
        <v>https://www.comunidad.madrid/hospital/villalba/comunicacion/noticias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5" customHeight="1">
      <c r="B149" s="140" t="str">
        <f>IF( ISBLANK('03.Muestra'!$C24),"",'03.Muestra'!$C24)</f>
        <v>Aviso Legal</v>
      </c>
      <c r="C149" s="140" t="str">
        <f>IF( ISBLANK('03.Muestra'!$E24),"",'03.Muestra'!$E24)</f>
        <v>https://www.comunidad.madrid/hospital/villalba/aviso-legal-privacidad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5" customHeight="1">
      <c r="B150" s="140" t="str">
        <f>IF( ISBLANK('03.Muestra'!$C25),"",'03.Muestra'!$C25)</f>
        <v>Buscador</v>
      </c>
      <c r="C150" s="140" t="str">
        <f>IF( ISBLANK('03.Muestra'!$E25),"",'03.Muestra'!$E25)</f>
        <v>https://www.comunidad.madrid/hospital/villalba/buscar?search_api_fulltext=&amp;nombre=</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5"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5"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5"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5"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5"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https://www.comunidad.madrid/hospital/villalba/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https://www.comunidad.madrid/hospital/villalba/ciudadanos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18</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https://www.comunidad.madrid/hospital/villalba/profesionales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https://www.comunidad.madrid/hospital/villalba/comunicacion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https://www.comunidad.madrid/hospital/villalba/nosotros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Preguntas frecuentes</v>
      </c>
      <c r="C176" s="140" t="str">
        <f>IF( ISBLANK('03.Muestra'!$E13),"",'03.Muestra'!$E13)</f>
        <v>https://www.comunidad.madrid/hospital/villalba/ciudadanos/preguntas-frecuentes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https://www.comunidad.madrid/hospital/villalba/ciudadanos/actividades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https://www.comunidad.madrid/hospital/villalba/reclamaciones-sugerencias-agradecimientos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https://www.comunidad.madrid/hospital/villalba/nosotros/oferta-asistencial/zona-influencia</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Area materno infantil</v>
      </c>
      <c r="C180" s="140" t="str">
        <f>IF( ISBLANK('03.Muestra'!$E17),"",'03.Muestra'!$E17)</f>
        <v>https://www.comunidad.madrid/hospital/villalba/profesionales/area-materno-infantil</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https://www.comunidad.madrid/hospital/villalba/profesionales/servicios-centrales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https://www.comunidad.madrid/hospital/villalba/comunicacion/sindicacion-ultimos-contenidos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5" customHeight="1">
      <c r="B183" s="140" t="str">
        <f>IF( ISBLANK('03.Muestra'!$C20),"",'03.Muestra'!$C20)</f>
        <v>Instalaciones</v>
      </c>
      <c r="C183" s="140" t="str">
        <f>IF( ISBLANK('03.Muestra'!$E20),"",'03.Muestra'!$E20)</f>
        <v>https://www.comunidad.madrid/hospital/villalba/nosotros/recursos-humanos/instalaciones</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5" customHeight="1">
      <c r="B184" s="140" t="str">
        <f>IF( ISBLANK('03.Muestra'!$C21),"",'03.Muestra'!$C21)</f>
        <v>Transparencia</v>
      </c>
      <c r="C184" s="140" t="str">
        <f>IF( ISBLANK('03.Muestra'!$E21),"",'03.Muestra'!$E21)</f>
        <v>https://www.comunidad.madrid/hospital/villalba/nosotros/transparencia</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5" customHeight="1">
      <c r="B185" s="140" t="str">
        <f>IF( ISBLANK('03.Muestra'!$C22),"",'03.Muestra'!$C22)</f>
        <v>Mapa Web</v>
      </c>
      <c r="C185" s="140" t="str">
        <f>IF( ISBLANK('03.Muestra'!$E22),"",'03.Muestra'!$E22)</f>
        <v>https://www.comunidad.madrid/hospital/villalba/sitemap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5" customHeight="1">
      <c r="B186" s="140" t="str">
        <f>IF( ISBLANK('03.Muestra'!$C23),"",'03.Muestra'!$C23)</f>
        <v>Noticias</v>
      </c>
      <c r="C186" s="140" t="str">
        <f>IF( ISBLANK('03.Muestra'!$E23),"",'03.Muestra'!$E23)</f>
        <v>https://www.comunidad.madrid/hospital/villalba/comunicacion/noticias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5" customHeight="1">
      <c r="B187" s="140" t="str">
        <f>IF( ISBLANK('03.Muestra'!$C24),"",'03.Muestra'!$C24)</f>
        <v>Aviso Legal</v>
      </c>
      <c r="C187" s="140" t="str">
        <f>IF( ISBLANK('03.Muestra'!$E24),"",'03.Muestra'!$E24)</f>
        <v>https://www.comunidad.madrid/hospital/villalba/aviso-legal-privacidad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5" customHeight="1">
      <c r="B188" s="140" t="str">
        <f>IF( ISBLANK('03.Muestra'!$C25),"",'03.Muestra'!$C25)</f>
        <v>Buscador</v>
      </c>
      <c r="C188" s="140" t="str">
        <f>IF( ISBLANK('03.Muestra'!$E25),"",'03.Muestra'!$E25)</f>
        <v>https://www.comunidad.madrid/hospital/villalba/buscar?search_api_fulltext=&amp;nombre=</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5"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5"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5"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5"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5"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https://www.comunidad.madrid/hospital/villalba/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https://www.comunidad.madrid/hospital/villalba/ciudadanos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https://www.comunidad.madrid/hospital/villalba/profesionales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https://www.comunidad.madrid/hospital/villalba/comunicacion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https://www.comunidad.madrid/hospital/villalba/nosotros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Preguntas frecuentes</v>
      </c>
      <c r="C214" s="140" t="str">
        <f>IF( ISBLANK('03.Muestra'!$E13),"",'03.Muestra'!$E13)</f>
        <v>https://www.comunidad.madrid/hospital/villalba/ciudadanos/preguntas-frecuentes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https://www.comunidad.madrid/hospital/villalba/ciudadanos/actividades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https://www.comunidad.madrid/hospital/villalba/reclamaciones-sugerencias-agradecimientos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https://www.comunidad.madrid/hospital/villalba/nosotros/oferta-asistencial/zona-influencia</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Area materno infantil</v>
      </c>
      <c r="C218" s="140" t="str">
        <f>IF( ISBLANK('03.Muestra'!$E17),"",'03.Muestra'!$E17)</f>
        <v>https://www.comunidad.madrid/hospital/villalba/profesionales/area-materno-infantil</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https://www.comunidad.madrid/hospital/villalba/profesionales/servicios-centrales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https://www.comunidad.madrid/hospital/villalba/comunicacion/sindicacion-ultimos-contenidos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5" customHeight="1">
      <c r="B221" s="140" t="str">
        <f>IF( ISBLANK('03.Muestra'!$C20),"",'03.Muestra'!$C20)</f>
        <v>Instalaciones</v>
      </c>
      <c r="C221" s="140" t="str">
        <f>IF( ISBLANK('03.Muestra'!$E20),"",'03.Muestra'!$E20)</f>
        <v>https://www.comunidad.madrid/hospital/villalba/nosotros/recursos-humanos/instalaciones</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5" customHeight="1">
      <c r="B222" s="140" t="str">
        <f>IF( ISBLANK('03.Muestra'!$C21),"",'03.Muestra'!$C21)</f>
        <v>Transparencia</v>
      </c>
      <c r="C222" s="140" t="str">
        <f>IF( ISBLANK('03.Muestra'!$E21),"",'03.Muestra'!$E21)</f>
        <v>https://www.comunidad.madrid/hospital/villalba/nosotros/transparencia</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5" customHeight="1">
      <c r="B223" s="140" t="str">
        <f>IF( ISBLANK('03.Muestra'!$C22),"",'03.Muestra'!$C22)</f>
        <v>Mapa Web</v>
      </c>
      <c r="C223" s="140" t="str">
        <f>IF( ISBLANK('03.Muestra'!$E22),"",'03.Muestra'!$E22)</f>
        <v>https://www.comunidad.madrid/hospital/villalba/sitemap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5" customHeight="1">
      <c r="B224" s="140" t="str">
        <f>IF( ISBLANK('03.Muestra'!$C23),"",'03.Muestra'!$C23)</f>
        <v>Noticias</v>
      </c>
      <c r="C224" s="140" t="str">
        <f>IF( ISBLANK('03.Muestra'!$E23),"",'03.Muestra'!$E23)</f>
        <v>https://www.comunidad.madrid/hospital/villalba/comunicacion/noticias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5" customHeight="1">
      <c r="B225" s="140" t="str">
        <f>IF( ISBLANK('03.Muestra'!$C24),"",'03.Muestra'!$C24)</f>
        <v>Aviso Legal</v>
      </c>
      <c r="C225" s="140" t="str">
        <f>IF( ISBLANK('03.Muestra'!$E24),"",'03.Muestra'!$E24)</f>
        <v>https://www.comunidad.madrid/hospital/villalba/aviso-legal-privacidad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5" customHeight="1">
      <c r="B226" s="140" t="str">
        <f>IF( ISBLANK('03.Muestra'!$C25),"",'03.Muestra'!$C25)</f>
        <v>Buscador</v>
      </c>
      <c r="C226" s="140" t="str">
        <f>IF( ISBLANK('03.Muestra'!$E25),"",'03.Muestra'!$E25)</f>
        <v>https://www.comunidad.madrid/hospital/villalba/buscar?search_api_fulltext=&amp;nombre=</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5"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5"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5"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5"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5"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https://www.comunidad.madrid/hospital/villalba/</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https://www.comunidad.madrid/hospital/villalba/ciudadanos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18</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https://www.comunidad.madrid/hospital/villalba/profesionales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https://www.comunidad.madrid/hospital/villalba/comunicacion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https://www.comunidad.madrid/hospital/villalba/nosotros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Preguntas frecuentes</v>
      </c>
      <c r="C252" s="140" t="str">
        <f>IF( ISBLANK('03.Muestra'!$E13),"",'03.Muestra'!$E13)</f>
        <v>https://www.comunidad.madrid/hospital/villalba/ciudadanos/preguntas-frecuentes</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https://www.comunidad.madrid/hospital/villalba/ciudadanos/actividades</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https://www.comunidad.madrid/hospital/villalba/reclamaciones-sugerencias-agradecimientos</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https://www.comunidad.madrid/hospital/villalba/nosotros/oferta-asistencial/zona-influencia</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Area materno infantil</v>
      </c>
      <c r="C256" s="140" t="str">
        <f>IF( ISBLANK('03.Muestra'!$E17),"",'03.Muestra'!$E17)</f>
        <v>https://www.comunidad.madrid/hospital/villalba/profesionales/area-materno-infantil</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https://www.comunidad.madrid/hospital/villalba/profesionales/servicios-centrales</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https://www.comunidad.madrid/hospital/villalba/comunicacion/sindicacion-ultimos-contenidos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5" customHeight="1">
      <c r="B259" s="140" t="str">
        <f>IF( ISBLANK('03.Muestra'!$C20),"",'03.Muestra'!$C20)</f>
        <v>Instalaciones</v>
      </c>
      <c r="C259" s="140" t="str">
        <f>IF( ISBLANK('03.Muestra'!$E20),"",'03.Muestra'!$E20)</f>
        <v>https://www.comunidad.madrid/hospital/villalba/nosotros/recursos-humanos/instalaciones</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5" customHeight="1">
      <c r="B260" s="140" t="str">
        <f>IF( ISBLANK('03.Muestra'!$C21),"",'03.Muestra'!$C21)</f>
        <v>Transparencia</v>
      </c>
      <c r="C260" s="140" t="str">
        <f>IF( ISBLANK('03.Muestra'!$E21),"",'03.Muestra'!$E21)</f>
        <v>https://www.comunidad.madrid/hospital/villalba/nosotros/transparencia</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5" customHeight="1">
      <c r="B261" s="140" t="str">
        <f>IF( ISBLANK('03.Muestra'!$C22),"",'03.Muestra'!$C22)</f>
        <v>Mapa Web</v>
      </c>
      <c r="C261" s="140" t="str">
        <f>IF( ISBLANK('03.Muestra'!$E22),"",'03.Muestra'!$E22)</f>
        <v>https://www.comunidad.madrid/hospital/villalba/sitemap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5" customHeight="1">
      <c r="B262" s="140" t="str">
        <f>IF( ISBLANK('03.Muestra'!$C23),"",'03.Muestra'!$C23)</f>
        <v>Noticias</v>
      </c>
      <c r="C262" s="140" t="str">
        <f>IF( ISBLANK('03.Muestra'!$E23),"",'03.Muestra'!$E23)</f>
        <v>https://www.comunidad.madrid/hospital/villalba/comunicacion/noticias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5" customHeight="1">
      <c r="B263" s="140" t="str">
        <f>IF( ISBLANK('03.Muestra'!$C24),"",'03.Muestra'!$C24)</f>
        <v>Aviso Legal</v>
      </c>
      <c r="C263" s="140" t="str">
        <f>IF( ISBLANK('03.Muestra'!$E24),"",'03.Muestra'!$E24)</f>
        <v>https://www.comunidad.madrid/hospital/villalba/aviso-legal-privacidad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5" customHeight="1">
      <c r="B264" s="140" t="str">
        <f>IF( ISBLANK('03.Muestra'!$C25),"",'03.Muestra'!$C25)</f>
        <v>Buscador</v>
      </c>
      <c r="C264" s="140" t="str">
        <f>IF( ISBLANK('03.Muestra'!$E25),"",'03.Muestra'!$E25)</f>
        <v>https://www.comunidad.madrid/hospital/villalba/buscar?search_api_fulltext=&amp;nombre=</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5"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5"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5"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5"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5"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https://www.comunidad.madrid/hospital/villalba/</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https://www.comunidad.madrid/hospital/villalba/ciudadanos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18</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https://www.comunidad.madrid/hospital/villalba/profesionales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https://www.comunidad.madrid/hospital/villalba/comunicacion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https://www.comunidad.madrid/hospital/villalba/nosotros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Preguntas frecuentes</v>
      </c>
      <c r="C290" s="140" t="str">
        <f>IF( ISBLANK('03.Muestra'!$E13),"",'03.Muestra'!$E13)</f>
        <v>https://www.comunidad.madrid/hospital/villalba/ciudadanos/preguntas-frecuentes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https://www.comunidad.madrid/hospital/villalba/ciudadanos/actividades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https://www.comunidad.madrid/hospital/villalba/reclamaciones-sugerencias-agradecimientos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https://www.comunidad.madrid/hospital/villalba/nosotros/oferta-asistencial/zona-influencia</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Area materno infantil</v>
      </c>
      <c r="C294" s="140" t="str">
        <f>IF( ISBLANK('03.Muestra'!$E17),"",'03.Muestra'!$E17)</f>
        <v>https://www.comunidad.madrid/hospital/villalba/profesionales/area-materno-infantil</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https://www.comunidad.madrid/hospital/villalba/profesionales/servicios-centrales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https://www.comunidad.madrid/hospital/villalba/comunicacion/sindicacion-ultimos-contenidos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5" customHeight="1">
      <c r="B297" s="140" t="str">
        <f>IF( ISBLANK('03.Muestra'!$C20),"",'03.Muestra'!$C20)</f>
        <v>Instalaciones</v>
      </c>
      <c r="C297" s="140" t="str">
        <f>IF( ISBLANK('03.Muestra'!$E20),"",'03.Muestra'!$E20)</f>
        <v>https://www.comunidad.madrid/hospital/villalba/nosotros/recursos-humanos/instalaciones</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5" customHeight="1">
      <c r="B298" s="140" t="str">
        <f>IF( ISBLANK('03.Muestra'!$C21),"",'03.Muestra'!$C21)</f>
        <v>Transparencia</v>
      </c>
      <c r="C298" s="140" t="str">
        <f>IF( ISBLANK('03.Muestra'!$E21),"",'03.Muestra'!$E21)</f>
        <v>https://www.comunidad.madrid/hospital/villalba/nosotros/transparencia</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5" customHeight="1">
      <c r="B299" s="140" t="str">
        <f>IF( ISBLANK('03.Muestra'!$C22),"",'03.Muestra'!$C22)</f>
        <v>Mapa Web</v>
      </c>
      <c r="C299" s="140" t="str">
        <f>IF( ISBLANK('03.Muestra'!$E22),"",'03.Muestra'!$E22)</f>
        <v>https://www.comunidad.madrid/hospital/villalba/sitemap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5" customHeight="1">
      <c r="B300" s="140" t="str">
        <f>IF( ISBLANK('03.Muestra'!$C23),"",'03.Muestra'!$C23)</f>
        <v>Noticias</v>
      </c>
      <c r="C300" s="140" t="str">
        <f>IF( ISBLANK('03.Muestra'!$E23),"",'03.Muestra'!$E23)</f>
        <v>https://www.comunidad.madrid/hospital/villalba/comunicacion/noticias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5" customHeight="1">
      <c r="B301" s="140" t="str">
        <f>IF( ISBLANK('03.Muestra'!$C24),"",'03.Muestra'!$C24)</f>
        <v>Aviso Legal</v>
      </c>
      <c r="C301" s="140" t="str">
        <f>IF( ISBLANK('03.Muestra'!$E24),"",'03.Muestra'!$E24)</f>
        <v>https://www.comunidad.madrid/hospital/villalba/aviso-legal-privacidad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5" customHeight="1">
      <c r="B302" s="140" t="str">
        <f>IF( ISBLANK('03.Muestra'!$C25),"",'03.Muestra'!$C25)</f>
        <v>Buscador</v>
      </c>
      <c r="C302" s="140" t="str">
        <f>IF( ISBLANK('03.Muestra'!$E25),"",'03.Muestra'!$E25)</f>
        <v>https://www.comunidad.madrid/hospital/villalba/buscar?search_api_fulltext=&amp;nombre=</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5" customHeight="1">
      <c r="B303" s="140" t="str">
        <f>IF( ISBLANK('03.Muestra'!$C26),"",'03.Muestra'!$C26)</f>
        <v/>
      </c>
      <c r="C303" s="140" t="str">
        <f>IF( ISBLANK('03.Muestra'!$E26),"",'03.Muestra'!$E26)</f>
        <v/>
      </c>
      <c r="D303" s="164" t="str">
        <f t="shared" ref="D303:D319" si="15">IF(AND(B303&lt;&gt;"",C303&lt;&gt;""),"N/T","")</f>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5"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5"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5"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5"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https://www.comunidad.madrid/hospital/villalba/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https://www.comunidad.madrid/hospital/villalba/ciudadanos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18</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https://www.comunidad.madrid/hospital/villalba/profesionales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https://www.comunidad.madrid/hospital/villalba/comunicacion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https://www.comunidad.madrid/hospital/villalba/nosotros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Preguntas frecuentes</v>
      </c>
      <c r="C328" s="140" t="str">
        <f>IF( ISBLANK('03.Muestra'!$E13),"",'03.Muestra'!$E13)</f>
        <v>https://www.comunidad.madrid/hospital/villalba/ciudadanos/preguntas-frecuentes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https://www.comunidad.madrid/hospital/villalba/ciudadanos/actividades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https://www.comunidad.madrid/hospital/villalba/reclamaciones-sugerencias-agradecimientos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https://www.comunidad.madrid/hospital/villalba/nosotros/oferta-asistencial/zona-influencia</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Area materno infantil</v>
      </c>
      <c r="C332" s="140" t="str">
        <f>IF( ISBLANK('03.Muestra'!$E17),"",'03.Muestra'!$E17)</f>
        <v>https://www.comunidad.madrid/hospital/villalba/profesionales/area-materno-infantil</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https://www.comunidad.madrid/hospital/villalba/profesionales/servicios-centrales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https://www.comunidad.madrid/hospital/villalba/comunicacion/sindicacion-ultimos-contenidos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5" customHeight="1">
      <c r="B335" s="140" t="str">
        <f>IF( ISBLANK('03.Muestra'!$C20),"",'03.Muestra'!$C20)</f>
        <v>Instalaciones</v>
      </c>
      <c r="C335" s="140" t="str">
        <f>IF( ISBLANK('03.Muestra'!$E20),"",'03.Muestra'!$E20)</f>
        <v>https://www.comunidad.madrid/hospital/villalba/nosotros/recursos-humanos/instalaciones</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5" customHeight="1">
      <c r="B336" s="140" t="str">
        <f>IF( ISBLANK('03.Muestra'!$C21),"",'03.Muestra'!$C21)</f>
        <v>Transparencia</v>
      </c>
      <c r="C336" s="140" t="str">
        <f>IF( ISBLANK('03.Muestra'!$E21),"",'03.Muestra'!$E21)</f>
        <v>https://www.comunidad.madrid/hospital/villalba/nosotros/transparencia</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5" customHeight="1">
      <c r="B337" s="140" t="str">
        <f>IF( ISBLANK('03.Muestra'!$C22),"",'03.Muestra'!$C22)</f>
        <v>Mapa Web</v>
      </c>
      <c r="C337" s="140" t="str">
        <f>IF( ISBLANK('03.Muestra'!$E22),"",'03.Muestra'!$E22)</f>
        <v>https://www.comunidad.madrid/hospital/villalba/sitemap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5" customHeight="1">
      <c r="B338" s="140" t="str">
        <f>IF( ISBLANK('03.Muestra'!$C23),"",'03.Muestra'!$C23)</f>
        <v>Noticias</v>
      </c>
      <c r="C338" s="140" t="str">
        <f>IF( ISBLANK('03.Muestra'!$E23),"",'03.Muestra'!$E23)</f>
        <v>https://www.comunidad.madrid/hospital/villalba/comunicacion/noticias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5" customHeight="1">
      <c r="B339" s="140" t="str">
        <f>IF( ISBLANK('03.Muestra'!$C24),"",'03.Muestra'!$C24)</f>
        <v>Aviso Legal</v>
      </c>
      <c r="C339" s="140" t="str">
        <f>IF( ISBLANK('03.Muestra'!$E24),"",'03.Muestra'!$E24)</f>
        <v>https://www.comunidad.madrid/hospital/villalba/aviso-legal-privacidad</v>
      </c>
      <c r="D339" s="164" t="s">
        <v>61</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5" customHeight="1">
      <c r="B340" s="140" t="str">
        <f>IF( ISBLANK('03.Muestra'!$C25),"",'03.Muestra'!$C25)</f>
        <v>Buscador</v>
      </c>
      <c r="C340" s="140" t="str">
        <f>IF( ISBLANK('03.Muestra'!$E25),"",'03.Muestra'!$E25)</f>
        <v>https://www.comunidad.madrid/hospital/villalba/buscar?search_api_fulltext=&amp;nombre=</v>
      </c>
      <c r="D340" s="164" t="s">
        <v>61</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5"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5"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5"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5"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5"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https://www.comunidad.madrid/hospital/villalba/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https://www.comunidad.madrid/hospital/villalba/ciudadanos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18</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https://www.comunidad.madrid/hospital/villalba/profesionales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https://www.comunidad.madrid/hospital/villalba/comunicacion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https://www.comunidad.madrid/hospital/villalba/nosotros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Preguntas frecuentes</v>
      </c>
      <c r="C366" s="140" t="str">
        <f>IF( ISBLANK('03.Muestra'!$E13),"",'03.Muestra'!$E13)</f>
        <v>https://www.comunidad.madrid/hospital/villalba/ciudadanos/preguntas-frecuentes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https://www.comunidad.madrid/hospital/villalba/ciudadanos/actividades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https://www.comunidad.madrid/hospital/villalba/reclamaciones-sugerencias-agradecimientos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https://www.comunidad.madrid/hospital/villalba/nosotros/oferta-asistencial/zona-influencia</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Area materno infantil</v>
      </c>
      <c r="C370" s="140" t="str">
        <f>IF( ISBLANK('03.Muestra'!$E17),"",'03.Muestra'!$E17)</f>
        <v>https://www.comunidad.madrid/hospital/villalba/profesionales/area-materno-infantil</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https://www.comunidad.madrid/hospital/villalba/profesionales/servicios-centrales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https://www.comunidad.madrid/hospital/villalba/comunicacion/sindicacion-ultimos-contenidos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5" customHeight="1">
      <c r="B373" s="140" t="str">
        <f>IF( ISBLANK('03.Muestra'!$C20),"",'03.Muestra'!$C20)</f>
        <v>Instalaciones</v>
      </c>
      <c r="C373" s="140" t="str">
        <f>IF( ISBLANK('03.Muestra'!$E20),"",'03.Muestra'!$E20)</f>
        <v>https://www.comunidad.madrid/hospital/villalba/nosotros/recursos-humanos/instalaciones</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5" customHeight="1">
      <c r="B374" s="140" t="str">
        <f>IF( ISBLANK('03.Muestra'!$C21),"",'03.Muestra'!$C21)</f>
        <v>Transparencia</v>
      </c>
      <c r="C374" s="140" t="str">
        <f>IF( ISBLANK('03.Muestra'!$E21),"",'03.Muestra'!$E21)</f>
        <v>https://www.comunidad.madrid/hospital/villalba/nosotros/transparencia</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5" customHeight="1">
      <c r="B375" s="140" t="str">
        <f>IF( ISBLANK('03.Muestra'!$C22),"",'03.Muestra'!$C22)</f>
        <v>Mapa Web</v>
      </c>
      <c r="C375" s="140" t="str">
        <f>IF( ISBLANK('03.Muestra'!$E22),"",'03.Muestra'!$E22)</f>
        <v>https://www.comunidad.madrid/hospital/villalba/sitemap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5" customHeight="1">
      <c r="B376" s="140" t="str">
        <f>IF( ISBLANK('03.Muestra'!$C23),"",'03.Muestra'!$C23)</f>
        <v>Noticias</v>
      </c>
      <c r="C376" s="140" t="str">
        <f>IF( ISBLANK('03.Muestra'!$E23),"",'03.Muestra'!$E23)</f>
        <v>https://www.comunidad.madrid/hospital/villalba/comunicacion/noticias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5" customHeight="1">
      <c r="B377" s="140" t="str">
        <f>IF( ISBLANK('03.Muestra'!$C24),"",'03.Muestra'!$C24)</f>
        <v>Aviso Legal</v>
      </c>
      <c r="C377" s="140" t="str">
        <f>IF( ISBLANK('03.Muestra'!$E24),"",'03.Muestra'!$E24)</f>
        <v>https://www.comunidad.madrid/hospital/villalba/aviso-legal-privacidad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5" customHeight="1">
      <c r="B378" s="140" t="str">
        <f>IF( ISBLANK('03.Muestra'!$C25),"",'03.Muestra'!$C25)</f>
        <v>Buscador</v>
      </c>
      <c r="C378" s="140" t="str">
        <f>IF( ISBLANK('03.Muestra'!$E25),"",'03.Muestra'!$E25)</f>
        <v>https://www.comunidad.madrid/hospital/villalba/buscar?search_api_fulltext=&amp;nombre=</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5"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5"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5"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5"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5"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https://www.comunidad.madrid/hospital/villalba/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https://www.comunidad.madrid/hospital/villalba/ciudadanos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18</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https://www.comunidad.madrid/hospital/villalba/profesionales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https://www.comunidad.madrid/hospital/villalba/comunicacion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https://www.comunidad.madrid/hospital/villalba/nosotros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Preguntas frecuentes</v>
      </c>
      <c r="C404" s="140" t="str">
        <f>IF( ISBLANK('03.Muestra'!$E13),"",'03.Muestra'!$E13)</f>
        <v>https://www.comunidad.madrid/hospital/villalba/ciudadanos/preguntas-frecuentes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https://www.comunidad.madrid/hospital/villalba/ciudadanos/actividades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Reclamaciones</v>
      </c>
      <c r="C406" s="140" t="str">
        <f>IF( ISBLANK('03.Muestra'!$E15),"",'03.Muestra'!$E15)</f>
        <v>https://www.comunidad.madrid/hospital/villalba/reclamaciones-sugerencias-agradecimientos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Zona Influencia</v>
      </c>
      <c r="C407" s="140" t="str">
        <f>IF( ISBLANK('03.Muestra'!$E16),"",'03.Muestra'!$E16)</f>
        <v>https://www.comunidad.madrid/hospital/villalba/nosotros/oferta-asistencial/zona-influencia</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Area materno infantil</v>
      </c>
      <c r="C408" s="140" t="str">
        <f>IF( ISBLANK('03.Muestra'!$E17),"",'03.Muestra'!$E17)</f>
        <v>https://www.comunidad.madrid/hospital/villalba/profesionales/area-materno-infantil</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Servicios Centrales</v>
      </c>
      <c r="C409" s="140" t="str">
        <f>IF( ISBLANK('03.Muestra'!$E18),"",'03.Muestra'!$E18)</f>
        <v>https://www.comunidad.madrid/hospital/villalba/profesionales/servicios-centrales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Ultimos contenidos</v>
      </c>
      <c r="C410" s="140" t="str">
        <f>IF( ISBLANK('03.Muestra'!$E19),"",'03.Muestra'!$E19)</f>
        <v>https://www.comunidad.madrid/hospital/villalba/comunicacion/sindicacion-ultimos-contenidos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5" customHeight="1">
      <c r="B411" s="140" t="str">
        <f>IF( ISBLANK('03.Muestra'!$C20),"",'03.Muestra'!$C20)</f>
        <v>Instalaciones</v>
      </c>
      <c r="C411" s="140" t="str">
        <f>IF( ISBLANK('03.Muestra'!$E20),"",'03.Muestra'!$E20)</f>
        <v>https://www.comunidad.madrid/hospital/villalba/nosotros/recursos-humanos/instalaciones</v>
      </c>
      <c r="D411" s="164" t="s">
        <v>61</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5" customHeight="1">
      <c r="B412" s="140" t="str">
        <f>IF( ISBLANK('03.Muestra'!$C21),"",'03.Muestra'!$C21)</f>
        <v>Transparencia</v>
      </c>
      <c r="C412" s="140" t="str">
        <f>IF( ISBLANK('03.Muestra'!$E21),"",'03.Muestra'!$E21)</f>
        <v>https://www.comunidad.madrid/hospital/villalba/nosotros/transparencia</v>
      </c>
      <c r="D412" s="164"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5" customHeight="1">
      <c r="B413" s="140" t="str">
        <f>IF( ISBLANK('03.Muestra'!$C22),"",'03.Muestra'!$C22)</f>
        <v>Mapa Web</v>
      </c>
      <c r="C413" s="140" t="str">
        <f>IF( ISBLANK('03.Muestra'!$E22),"",'03.Muestra'!$E22)</f>
        <v>https://www.comunidad.madrid/hospital/villalba/sitemap</v>
      </c>
      <c r="D413" s="164" t="s">
        <v>61</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5" customHeight="1">
      <c r="B414" s="140" t="str">
        <f>IF( ISBLANK('03.Muestra'!$C23),"",'03.Muestra'!$C23)</f>
        <v>Noticias</v>
      </c>
      <c r="C414" s="140" t="str">
        <f>IF( ISBLANK('03.Muestra'!$E23),"",'03.Muestra'!$E23)</f>
        <v>https://www.comunidad.madrid/hospital/villalba/comunicacion/noticias</v>
      </c>
      <c r="D414" s="164" t="s">
        <v>61</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5" customHeight="1">
      <c r="B415" s="140" t="str">
        <f>IF( ISBLANK('03.Muestra'!$C24),"",'03.Muestra'!$C24)</f>
        <v>Aviso Legal</v>
      </c>
      <c r="C415" s="140" t="str">
        <f>IF( ISBLANK('03.Muestra'!$E24),"",'03.Muestra'!$E24)</f>
        <v>https://www.comunidad.madrid/hospital/villalba/aviso-legal-privacidad</v>
      </c>
      <c r="D415" s="164" t="s">
        <v>61</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5" customHeight="1">
      <c r="B416" s="140" t="str">
        <f>IF( ISBLANK('03.Muestra'!$C25),"",'03.Muestra'!$C25)</f>
        <v>Buscador</v>
      </c>
      <c r="C416" s="140" t="str">
        <f>IF( ISBLANK('03.Muestra'!$E25),"",'03.Muestra'!$E25)</f>
        <v>https://www.comunidad.madrid/hospital/villalba/buscar?search_api_fulltext=&amp;nombre=</v>
      </c>
      <c r="D416" s="164" t="s">
        <v>61</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5" customHeight="1">
      <c r="B417" s="140" t="str">
        <f>IF( ISBLANK('03.Muestra'!$C26),"",'03.Muestra'!$C26)</f>
        <v/>
      </c>
      <c r="C417" s="140" t="str">
        <f>IF( ISBLANK('03.Muestra'!$E26),"",'03.Muestra'!$E26)</f>
        <v/>
      </c>
      <c r="D417" s="164" t="str">
        <f t="shared" ref="D417:D433" si="21">IF(AND(B417&lt;&gt;"",C417&lt;&gt;""),"N/T","")</f>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5"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5"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5"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5"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https://www.comunidad.madrid/hospital/villalba/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https://www.comunidad.madrid/hospital/villalba/ciudadanos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18</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https://www.comunidad.madrid/hospital/villalba/profesionales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https://www.comunidad.madrid/hospital/villalba/comunicacion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https://www.comunidad.madrid/hospital/villalba/nosotros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Preguntas frecuentes</v>
      </c>
      <c r="C442" s="140" t="str">
        <f>IF( ISBLANK('03.Muestra'!$E13),"",'03.Muestra'!$E13)</f>
        <v>https://www.comunidad.madrid/hospital/villalba/ciudadanos/preguntas-frecuentes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https://www.comunidad.madrid/hospital/villalba/ciudadanos/actividades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Reclamaciones</v>
      </c>
      <c r="C444" s="140" t="str">
        <f>IF( ISBLANK('03.Muestra'!$E15),"",'03.Muestra'!$E15)</f>
        <v>https://www.comunidad.madrid/hospital/villalba/reclamaciones-sugerencias-agradecimientos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Zona Influencia</v>
      </c>
      <c r="C445" s="140" t="str">
        <f>IF( ISBLANK('03.Muestra'!$E16),"",'03.Muestra'!$E16)</f>
        <v>https://www.comunidad.madrid/hospital/villalba/nosotros/oferta-asistencial/zona-influencia</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Area materno infantil</v>
      </c>
      <c r="C446" s="140" t="str">
        <f>IF( ISBLANK('03.Muestra'!$E17),"",'03.Muestra'!$E17)</f>
        <v>https://www.comunidad.madrid/hospital/villalba/profesionales/area-materno-infantil</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Servicios Centrales</v>
      </c>
      <c r="C447" s="140" t="str">
        <f>IF( ISBLANK('03.Muestra'!$E18),"",'03.Muestra'!$E18)</f>
        <v>https://www.comunidad.madrid/hospital/villalba/profesionales/servicios-centrales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Ultimos contenidos</v>
      </c>
      <c r="C448" s="140" t="str">
        <f>IF( ISBLANK('03.Muestra'!$E19),"",'03.Muestra'!$E19)</f>
        <v>https://www.comunidad.madrid/hospital/villalba/comunicacion/sindicacion-ultimos-contenidos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5" customHeight="1">
      <c r="B449" s="140" t="str">
        <f>IF( ISBLANK('03.Muestra'!$C20),"",'03.Muestra'!$C20)</f>
        <v>Instalaciones</v>
      </c>
      <c r="C449" s="140" t="str">
        <f>IF( ISBLANK('03.Muestra'!$E20),"",'03.Muestra'!$E20)</f>
        <v>https://www.comunidad.madrid/hospital/villalba/nosotros/recursos-humanos/instalaciones</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5" customHeight="1">
      <c r="B450" s="140" t="str">
        <f>IF( ISBLANK('03.Muestra'!$C21),"",'03.Muestra'!$C21)</f>
        <v>Transparencia</v>
      </c>
      <c r="C450" s="140" t="str">
        <f>IF( ISBLANK('03.Muestra'!$E21),"",'03.Muestra'!$E21)</f>
        <v>https://www.comunidad.madrid/hospital/villalba/nosotros/transparencia</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5" customHeight="1">
      <c r="B451" s="140" t="str">
        <f>IF( ISBLANK('03.Muestra'!$C22),"",'03.Muestra'!$C22)</f>
        <v>Mapa Web</v>
      </c>
      <c r="C451" s="140" t="str">
        <f>IF( ISBLANK('03.Muestra'!$E22),"",'03.Muestra'!$E22)</f>
        <v>https://www.comunidad.madrid/hospital/villalba/sitemap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5" customHeight="1">
      <c r="B452" s="140" t="str">
        <f>IF( ISBLANK('03.Muestra'!$C23),"",'03.Muestra'!$C23)</f>
        <v>Noticias</v>
      </c>
      <c r="C452" s="140" t="str">
        <f>IF( ISBLANK('03.Muestra'!$E23),"",'03.Muestra'!$E23)</f>
        <v>https://www.comunidad.madrid/hospital/villalba/comunicacion/noticias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5" customHeight="1">
      <c r="B453" s="140" t="str">
        <f>IF( ISBLANK('03.Muestra'!$C24),"",'03.Muestra'!$C24)</f>
        <v>Aviso Legal</v>
      </c>
      <c r="C453" s="140" t="str">
        <f>IF( ISBLANK('03.Muestra'!$E24),"",'03.Muestra'!$E24)</f>
        <v>https://www.comunidad.madrid/hospital/villalba/aviso-legal-privacidad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5" customHeight="1">
      <c r="B454" s="140" t="str">
        <f>IF( ISBLANK('03.Muestra'!$C25),"",'03.Muestra'!$C25)</f>
        <v>Buscador</v>
      </c>
      <c r="C454" s="140" t="str">
        <f>IF( ISBLANK('03.Muestra'!$E25),"",'03.Muestra'!$E25)</f>
        <v>https://www.comunidad.madrid/hospital/villalba/buscar?search_api_fulltext=&amp;nombre=</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5"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5"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5"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5"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5"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https://www.comunidad.madrid/hospital/villalba/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https://www.comunidad.madrid/hospital/villalba/ciudadanos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18</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https://www.comunidad.madrid/hospital/villalba/profesionales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https://www.comunidad.madrid/hospital/villalba/comunicacion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https://www.comunidad.madrid/hospital/villalba/nosotros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Preguntas frecuentes</v>
      </c>
      <c r="C480" s="140" t="str">
        <f>IF( ISBLANK('03.Muestra'!$E13),"",'03.Muestra'!$E13)</f>
        <v>https://www.comunidad.madrid/hospital/villalba/ciudadanos/preguntas-frecuentes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https://www.comunidad.madrid/hospital/villalba/ciudadanos/actividades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Reclamaciones</v>
      </c>
      <c r="C482" s="140" t="str">
        <f>IF( ISBLANK('03.Muestra'!$E15),"",'03.Muestra'!$E15)</f>
        <v>https://www.comunidad.madrid/hospital/villalba/reclamaciones-sugerencias-agradecimientos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Zona Influencia</v>
      </c>
      <c r="C483" s="140" t="str">
        <f>IF( ISBLANK('03.Muestra'!$E16),"",'03.Muestra'!$E16)</f>
        <v>https://www.comunidad.madrid/hospital/villalba/nosotros/oferta-asistencial/zona-influencia</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Area materno infantil</v>
      </c>
      <c r="C484" s="140" t="str">
        <f>IF( ISBLANK('03.Muestra'!$E17),"",'03.Muestra'!$E17)</f>
        <v>https://www.comunidad.madrid/hospital/villalba/profesionales/area-materno-infantil</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Servicios Centrales</v>
      </c>
      <c r="C485" s="140" t="str">
        <f>IF( ISBLANK('03.Muestra'!$E18),"",'03.Muestra'!$E18)</f>
        <v>https://www.comunidad.madrid/hospital/villalba/profesionales/servicios-centrales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Ultimos contenidos</v>
      </c>
      <c r="C486" s="140" t="str">
        <f>IF( ISBLANK('03.Muestra'!$E19),"",'03.Muestra'!$E19)</f>
        <v>https://www.comunidad.madrid/hospital/villalba/comunicacion/sindicacion-ultimos-contenidos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5" customHeight="1">
      <c r="B487" s="140" t="str">
        <f>IF( ISBLANK('03.Muestra'!$C20),"",'03.Muestra'!$C20)</f>
        <v>Instalaciones</v>
      </c>
      <c r="C487" s="140" t="str">
        <f>IF( ISBLANK('03.Muestra'!$E20),"",'03.Muestra'!$E20)</f>
        <v>https://www.comunidad.madrid/hospital/villalba/nosotros/recursos-humanos/instalaciones</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5" customHeight="1">
      <c r="B488" s="140" t="str">
        <f>IF( ISBLANK('03.Muestra'!$C21),"",'03.Muestra'!$C21)</f>
        <v>Transparencia</v>
      </c>
      <c r="C488" s="140" t="str">
        <f>IF( ISBLANK('03.Muestra'!$E21),"",'03.Muestra'!$E21)</f>
        <v>https://www.comunidad.madrid/hospital/villalba/nosotros/transparencia</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5" customHeight="1">
      <c r="B489" s="140" t="str">
        <f>IF( ISBLANK('03.Muestra'!$C22),"",'03.Muestra'!$C22)</f>
        <v>Mapa Web</v>
      </c>
      <c r="C489" s="140" t="str">
        <f>IF( ISBLANK('03.Muestra'!$E22),"",'03.Muestra'!$E22)</f>
        <v>https://www.comunidad.madrid/hospital/villalba/sitemap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5" customHeight="1">
      <c r="B490" s="140" t="str">
        <f>IF( ISBLANK('03.Muestra'!$C23),"",'03.Muestra'!$C23)</f>
        <v>Noticias</v>
      </c>
      <c r="C490" s="140" t="str">
        <f>IF( ISBLANK('03.Muestra'!$E23),"",'03.Muestra'!$E23)</f>
        <v>https://www.comunidad.madrid/hospital/villalba/comunicacion/noticias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5" customHeight="1">
      <c r="B491" s="140" t="str">
        <f>IF( ISBLANK('03.Muestra'!$C24),"",'03.Muestra'!$C24)</f>
        <v>Aviso Legal</v>
      </c>
      <c r="C491" s="140" t="str">
        <f>IF( ISBLANK('03.Muestra'!$E24),"",'03.Muestra'!$E24)</f>
        <v>https://www.comunidad.madrid/hospital/villalba/aviso-legal-privacidad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5" customHeight="1">
      <c r="B492" s="140" t="str">
        <f>IF( ISBLANK('03.Muestra'!$C25),"",'03.Muestra'!$C25)</f>
        <v>Buscador</v>
      </c>
      <c r="C492" s="140" t="str">
        <f>IF( ISBLANK('03.Muestra'!$E25),"",'03.Muestra'!$E25)</f>
        <v>https://www.comunidad.madrid/hospital/villalba/buscar?search_api_fulltext=&amp;nombre=</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5"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5"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5"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5"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5"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https://www.comunidad.madrid/hospital/villalba/</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https://www.comunidad.madrid/hospital/villalba/ciudadanos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18</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https://www.comunidad.madrid/hospital/villalba/profesionales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https://www.comunidad.madrid/hospital/villalba/comunicacion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https://www.comunidad.madrid/hospital/villalba/nosotros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Preguntas frecuentes</v>
      </c>
      <c r="C518" s="140" t="str">
        <f>IF( ISBLANK('03.Muestra'!$E13),"",'03.Muestra'!$E13)</f>
        <v>https://www.comunidad.madrid/hospital/villalba/ciudadanos/preguntas-frecuentes</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https://www.comunidad.madrid/hospital/villalba/ciudadanos/actividades</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Reclamaciones</v>
      </c>
      <c r="C520" s="140" t="str">
        <f>IF( ISBLANK('03.Muestra'!$E15),"",'03.Muestra'!$E15)</f>
        <v>https://www.comunidad.madrid/hospital/villalba/reclamaciones-sugerencias-agradecimientos</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Zona Influencia</v>
      </c>
      <c r="C521" s="140" t="str">
        <f>IF( ISBLANK('03.Muestra'!$E16),"",'03.Muestra'!$E16)</f>
        <v>https://www.comunidad.madrid/hospital/villalba/nosotros/oferta-asistencial/zona-influencia</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Area materno infantil</v>
      </c>
      <c r="C522" s="140" t="str">
        <f>IF( ISBLANK('03.Muestra'!$E17),"",'03.Muestra'!$E17)</f>
        <v>https://www.comunidad.madrid/hospital/villalba/profesionales/area-materno-infantil</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Servicios Centrales</v>
      </c>
      <c r="C523" s="140" t="str">
        <f>IF( ISBLANK('03.Muestra'!$E18),"",'03.Muestra'!$E18)</f>
        <v>https://www.comunidad.madrid/hospital/villalba/profesionales/servicios-centrales</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Ultimos contenidos</v>
      </c>
      <c r="C524" s="140" t="str">
        <f>IF( ISBLANK('03.Muestra'!$E19),"",'03.Muestra'!$E19)</f>
        <v>https://www.comunidad.madrid/hospital/villalba/comunicacion/sindicacion-ultimos-contenidos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5" customHeight="1">
      <c r="B525" s="140" t="str">
        <f>IF( ISBLANK('03.Muestra'!$C20),"",'03.Muestra'!$C20)</f>
        <v>Instalaciones</v>
      </c>
      <c r="C525" s="140" t="str">
        <f>IF( ISBLANK('03.Muestra'!$E20),"",'03.Muestra'!$E20)</f>
        <v>https://www.comunidad.madrid/hospital/villalba/nosotros/recursos-humanos/instalaciones</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5" customHeight="1">
      <c r="B526" s="140" t="str">
        <f>IF( ISBLANK('03.Muestra'!$C21),"",'03.Muestra'!$C21)</f>
        <v>Transparencia</v>
      </c>
      <c r="C526" s="140" t="str">
        <f>IF( ISBLANK('03.Muestra'!$E21),"",'03.Muestra'!$E21)</f>
        <v>https://www.comunidad.madrid/hospital/villalba/nosotros/transparencia</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5" customHeight="1">
      <c r="B527" s="140" t="str">
        <f>IF( ISBLANK('03.Muestra'!$C22),"",'03.Muestra'!$C22)</f>
        <v>Mapa Web</v>
      </c>
      <c r="C527" s="140" t="str">
        <f>IF( ISBLANK('03.Muestra'!$E22),"",'03.Muestra'!$E22)</f>
        <v>https://www.comunidad.madrid/hospital/villalba/sitemap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5" customHeight="1">
      <c r="B528" s="140" t="str">
        <f>IF( ISBLANK('03.Muestra'!$C23),"",'03.Muestra'!$C23)</f>
        <v>Noticias</v>
      </c>
      <c r="C528" s="140" t="str">
        <f>IF( ISBLANK('03.Muestra'!$E23),"",'03.Muestra'!$E23)</f>
        <v>https://www.comunidad.madrid/hospital/villalba/comunicacion/noticias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5" customHeight="1">
      <c r="B529" s="140" t="str">
        <f>IF( ISBLANK('03.Muestra'!$C24),"",'03.Muestra'!$C24)</f>
        <v>Aviso Legal</v>
      </c>
      <c r="C529" s="140" t="str">
        <f>IF( ISBLANK('03.Muestra'!$E24),"",'03.Muestra'!$E24)</f>
        <v>https://www.comunidad.madrid/hospital/villalba/aviso-legal-privacidad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5" customHeight="1">
      <c r="B530" s="140" t="str">
        <f>IF( ISBLANK('03.Muestra'!$C25),"",'03.Muestra'!$C25)</f>
        <v>Buscador</v>
      </c>
      <c r="C530" s="140" t="str">
        <f>IF( ISBLANK('03.Muestra'!$E25),"",'03.Muestra'!$E25)</f>
        <v>https://www.comunidad.madrid/hospital/villalba/buscar?search_api_fulltext=&amp;nombre=</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5"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5"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5"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5"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5"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5"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https://www.comunidad.madrid/hospital/villalba/</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https://www.comunidad.madrid/hospital/villalba/ciudadanos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18</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https://www.comunidad.madrid/hospital/villalba/profesionales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https://www.comunidad.madrid/hospital/villalba/comunicacion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https://www.comunidad.madrid/hospital/villalba/nosotros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Preguntas frecuentes</v>
      </c>
      <c r="C556" s="140" t="str">
        <f>IF( ISBLANK('03.Muestra'!$E13),"",'03.Muestra'!$E13)</f>
        <v>https://www.comunidad.madrid/hospital/villalba/ciudadanos/preguntas-frecuentes</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https://www.comunidad.madrid/hospital/villalba/ciudadanos/actividades</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Reclamaciones</v>
      </c>
      <c r="C558" s="140" t="str">
        <f>IF( ISBLANK('03.Muestra'!$E15),"",'03.Muestra'!$E15)</f>
        <v>https://www.comunidad.madrid/hospital/villalba/reclamaciones-sugerencias-agradecimientos</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Zona Influencia</v>
      </c>
      <c r="C559" s="140" t="str">
        <f>IF( ISBLANK('03.Muestra'!$E16),"",'03.Muestra'!$E16)</f>
        <v>https://www.comunidad.madrid/hospital/villalba/nosotros/oferta-asistencial/zona-influencia</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Area materno infantil</v>
      </c>
      <c r="C560" s="140" t="str">
        <f>IF( ISBLANK('03.Muestra'!$E17),"",'03.Muestra'!$E17)</f>
        <v>https://www.comunidad.madrid/hospital/villalba/profesionales/area-materno-infantil</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Servicios Centrales</v>
      </c>
      <c r="C561" s="140" t="str">
        <f>IF( ISBLANK('03.Muestra'!$E18),"",'03.Muestra'!$E18)</f>
        <v>https://www.comunidad.madrid/hospital/villalba/profesionales/servicios-centrales</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Ultimos contenidos</v>
      </c>
      <c r="C562" s="140" t="str">
        <f>IF( ISBLANK('03.Muestra'!$E19),"",'03.Muestra'!$E19)</f>
        <v>https://www.comunidad.madrid/hospital/villalba/comunicacion/sindicacion-ultimos-contenidos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5" customHeight="1">
      <c r="B563" s="140" t="str">
        <f>IF( ISBLANK('03.Muestra'!$C20),"",'03.Muestra'!$C20)</f>
        <v>Instalaciones</v>
      </c>
      <c r="C563" s="140" t="str">
        <f>IF( ISBLANK('03.Muestra'!$E20),"",'03.Muestra'!$E20)</f>
        <v>https://www.comunidad.madrid/hospital/villalba/nosotros/recursos-humanos/instalaciones</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5" customHeight="1">
      <c r="B564" s="140" t="str">
        <f>IF( ISBLANK('03.Muestra'!$C21),"",'03.Muestra'!$C21)</f>
        <v>Transparencia</v>
      </c>
      <c r="C564" s="140" t="str">
        <f>IF( ISBLANK('03.Muestra'!$E21),"",'03.Muestra'!$E21)</f>
        <v>https://www.comunidad.madrid/hospital/villalba/nosotros/transparencia</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5" customHeight="1">
      <c r="B565" s="140" t="str">
        <f>IF( ISBLANK('03.Muestra'!$C22),"",'03.Muestra'!$C22)</f>
        <v>Mapa Web</v>
      </c>
      <c r="C565" s="140" t="str">
        <f>IF( ISBLANK('03.Muestra'!$E22),"",'03.Muestra'!$E22)</f>
        <v>https://www.comunidad.madrid/hospital/villalba/sitemap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5" customHeight="1">
      <c r="B566" s="140" t="str">
        <f>IF( ISBLANK('03.Muestra'!$C23),"",'03.Muestra'!$C23)</f>
        <v>Noticias</v>
      </c>
      <c r="C566" s="140" t="str">
        <f>IF( ISBLANK('03.Muestra'!$E23),"",'03.Muestra'!$E23)</f>
        <v>https://www.comunidad.madrid/hospital/villalba/comunicacion/noticias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5" customHeight="1">
      <c r="B567" s="140" t="str">
        <f>IF( ISBLANK('03.Muestra'!$C24),"",'03.Muestra'!$C24)</f>
        <v>Aviso Legal</v>
      </c>
      <c r="C567" s="140" t="str">
        <f>IF( ISBLANK('03.Muestra'!$E24),"",'03.Muestra'!$E24)</f>
        <v>https://www.comunidad.madrid/hospital/villalba/aviso-legal-privacidad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5" customHeight="1">
      <c r="B568" s="140" t="str">
        <f>IF( ISBLANK('03.Muestra'!$C25),"",'03.Muestra'!$C25)</f>
        <v>Buscador</v>
      </c>
      <c r="C568" s="140" t="str">
        <f>IF( ISBLANK('03.Muestra'!$E25),"",'03.Muestra'!$E25)</f>
        <v>https://www.comunidad.madrid/hospital/villalba/buscar?search_api_fulltext=&amp;nombre=</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5"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5"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5"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5"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5"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https://www.comunidad.madrid/hospital/villalba/</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https://www.comunidad.madrid/hospital/villalba/ciudadanos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18</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https://www.comunidad.madrid/hospital/villalba/profesionales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ISBLANK('03.Muestra'!$E11),"",'03.Muestra'!$E11)</f>
        <v>https://www.comunidad.madrid/hospital/villalba/comunicacion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https://www.comunidad.madrid/hospital/villalba/nosotros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Preguntas frecuentes</v>
      </c>
      <c r="C594" s="140" t="str">
        <f>IF( ISBLANK('03.Muestra'!$E13),"",'03.Muestra'!$E13)</f>
        <v>https://www.comunidad.madrid/hospital/villalba/ciudadanos/preguntas-frecuentes</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ISBLANK('03.Muestra'!$E14),"",'03.Muestra'!$E14)</f>
        <v>https://www.comunidad.madrid/hospital/villalba/ciudadanos/actividades</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Reclamaciones</v>
      </c>
      <c r="C596" s="140" t="str">
        <f>IF( ISBLANK('03.Muestra'!$E15),"",'03.Muestra'!$E15)</f>
        <v>https://www.comunidad.madrid/hospital/villalba/reclamaciones-sugerencias-agradecimientos</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Zona Influencia</v>
      </c>
      <c r="C597" s="140" t="str">
        <f>IF( ISBLANK('03.Muestra'!$E16),"",'03.Muestra'!$E16)</f>
        <v>https://www.comunidad.madrid/hospital/villalba/nosotros/oferta-asistencial/zona-influencia</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Area materno infantil</v>
      </c>
      <c r="C598" s="140" t="str">
        <f>IF( ISBLANK('03.Muestra'!$E17),"",'03.Muestra'!$E17)</f>
        <v>https://www.comunidad.madrid/hospital/villalba/profesionales/area-materno-infantil</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Servicios Centrales</v>
      </c>
      <c r="C599" s="140" t="str">
        <f>IF( ISBLANK('03.Muestra'!$E18),"",'03.Muestra'!$E18)</f>
        <v>https://www.comunidad.madrid/hospital/villalba/profesionales/servicios-centrales</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Ultimos contenidos</v>
      </c>
      <c r="C600" s="140" t="str">
        <f>IF( ISBLANK('03.Muestra'!$E19),"",'03.Muestra'!$E19)</f>
        <v>https://www.comunidad.madrid/hospital/villalba/comunicacion/sindicacion-ultimos-contenidos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5" customHeight="1">
      <c r="B601" s="140" t="str">
        <f>IF( ISBLANK('03.Muestra'!$C20),"",'03.Muestra'!$C20)</f>
        <v>Instalaciones</v>
      </c>
      <c r="C601" s="140" t="str">
        <f>IF( ISBLANK('03.Muestra'!$E20),"",'03.Muestra'!$E20)</f>
        <v>https://www.comunidad.madrid/hospital/villalba/nosotros/recursos-humanos/instalaciones</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5" customHeight="1">
      <c r="B602" s="140" t="str">
        <f>IF( ISBLANK('03.Muestra'!$C21),"",'03.Muestra'!$C21)</f>
        <v>Transparencia</v>
      </c>
      <c r="C602" s="140" t="str">
        <f>IF( ISBLANK('03.Muestra'!$E21),"",'03.Muestra'!$E21)</f>
        <v>https://www.comunidad.madrid/hospital/villalba/nosotros/transparencia</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5" customHeight="1">
      <c r="B603" s="140" t="str">
        <f>IF( ISBLANK('03.Muestra'!$C22),"",'03.Muestra'!$C22)</f>
        <v>Mapa Web</v>
      </c>
      <c r="C603" s="140" t="str">
        <f>IF( ISBLANK('03.Muestra'!$E22),"",'03.Muestra'!$E22)</f>
        <v>https://www.comunidad.madrid/hospital/villalba/sitemap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5" customHeight="1">
      <c r="B604" s="140" t="str">
        <f>IF( ISBLANK('03.Muestra'!$C23),"",'03.Muestra'!$C23)</f>
        <v>Noticias</v>
      </c>
      <c r="C604" s="140" t="str">
        <f>IF( ISBLANK('03.Muestra'!$E23),"",'03.Muestra'!$E23)</f>
        <v>https://www.comunidad.madrid/hospital/villalba/comunicacion/noticias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5" customHeight="1">
      <c r="B605" s="140" t="str">
        <f>IF( ISBLANK('03.Muestra'!$C24),"",'03.Muestra'!$C24)</f>
        <v>Aviso Legal</v>
      </c>
      <c r="C605" s="140" t="str">
        <f>IF( ISBLANK('03.Muestra'!$E24),"",'03.Muestra'!$E24)</f>
        <v>https://www.comunidad.madrid/hospital/villalba/aviso-legal-privacidad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5" customHeight="1">
      <c r="B606" s="140" t="str">
        <f>IF( ISBLANK('03.Muestra'!$C25),"",'03.Muestra'!$C25)</f>
        <v>Buscador</v>
      </c>
      <c r="C606" s="140" t="str">
        <f>IF( ISBLANK('03.Muestra'!$E25),"",'03.Muestra'!$E25)</f>
        <v>https://www.comunidad.madrid/hospital/villalba/buscar?search_api_fulltext=&amp;nombre=</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5"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5"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5"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5"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5"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https://www.comunidad.madrid/hospital/villalba/</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https://www.comunidad.madrid/hospital/villalba/ciudadanos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18</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https://www.comunidad.madrid/hospital/villalba/profesionales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https://www.comunidad.madrid/hospital/villalba/comunicacion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https://www.comunidad.madrid/hospital/villalba/nosotros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Preguntas frecuentes</v>
      </c>
      <c r="C632" s="140" t="str">
        <f>IF( ISBLANK('03.Muestra'!$E13),"",'03.Muestra'!$E13)</f>
        <v>https://www.comunidad.madrid/hospital/villalba/ciudadanos/preguntas-frecuentes</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https://www.comunidad.madrid/hospital/villalba/ciudadanos/actividades</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Reclamaciones</v>
      </c>
      <c r="C634" s="140" t="str">
        <f>IF( ISBLANK('03.Muestra'!$E15),"",'03.Muestra'!$E15)</f>
        <v>https://www.comunidad.madrid/hospital/villalba/reclamaciones-sugerencias-agradecimientos</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Zona Influencia</v>
      </c>
      <c r="C635" s="140" t="str">
        <f>IF( ISBLANK('03.Muestra'!$E16),"",'03.Muestra'!$E16)</f>
        <v>https://www.comunidad.madrid/hospital/villalba/nosotros/oferta-asistencial/zona-influencia</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Area materno infantil</v>
      </c>
      <c r="C636" s="140" t="str">
        <f>IF( ISBLANK('03.Muestra'!$E17),"",'03.Muestra'!$E17)</f>
        <v>https://www.comunidad.madrid/hospital/villalba/profesionales/area-materno-infantil</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Servicios Centrales</v>
      </c>
      <c r="C637" s="140" t="str">
        <f>IF( ISBLANK('03.Muestra'!$E18),"",'03.Muestra'!$E18)</f>
        <v>https://www.comunidad.madrid/hospital/villalba/profesionales/servicios-centrales</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Ultimos contenidos</v>
      </c>
      <c r="C638" s="140" t="str">
        <f>IF( ISBLANK('03.Muestra'!$E19),"",'03.Muestra'!$E19)</f>
        <v>https://www.comunidad.madrid/hospital/villalba/comunicacion/sindicacion-ultimos-contenidos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5" customHeight="1">
      <c r="B639" s="140" t="str">
        <f>IF( ISBLANK('03.Muestra'!$C20),"",'03.Muestra'!$C20)</f>
        <v>Instalaciones</v>
      </c>
      <c r="C639" s="140" t="str">
        <f>IF( ISBLANK('03.Muestra'!$E20),"",'03.Muestra'!$E20)</f>
        <v>https://www.comunidad.madrid/hospital/villalba/nosotros/recursos-humanos/instalaciones</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5" customHeight="1">
      <c r="B640" s="140" t="str">
        <f>IF( ISBLANK('03.Muestra'!$C21),"",'03.Muestra'!$C21)</f>
        <v>Transparencia</v>
      </c>
      <c r="C640" s="140" t="str">
        <f>IF( ISBLANK('03.Muestra'!$E21),"",'03.Muestra'!$E21)</f>
        <v>https://www.comunidad.madrid/hospital/villalba/nosotros/transparencia</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5" customHeight="1">
      <c r="B641" s="140" t="str">
        <f>IF( ISBLANK('03.Muestra'!$C22),"",'03.Muestra'!$C22)</f>
        <v>Mapa Web</v>
      </c>
      <c r="C641" s="140" t="str">
        <f>IF( ISBLANK('03.Muestra'!$E22),"",'03.Muestra'!$E22)</f>
        <v>https://www.comunidad.madrid/hospital/villalba/sitemap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5" customHeight="1">
      <c r="B642" s="140" t="str">
        <f>IF( ISBLANK('03.Muestra'!$C23),"",'03.Muestra'!$C23)</f>
        <v>Noticias</v>
      </c>
      <c r="C642" s="140" t="str">
        <f>IF( ISBLANK('03.Muestra'!$E23),"",'03.Muestra'!$E23)</f>
        <v>https://www.comunidad.madrid/hospital/villalba/comunicacion/noticias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5" customHeight="1">
      <c r="B643" s="140" t="str">
        <f>IF( ISBLANK('03.Muestra'!$C24),"",'03.Muestra'!$C24)</f>
        <v>Aviso Legal</v>
      </c>
      <c r="C643" s="140" t="str">
        <f>IF( ISBLANK('03.Muestra'!$E24),"",'03.Muestra'!$E24)</f>
        <v>https://www.comunidad.madrid/hospital/villalba/aviso-legal-privacidad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5" customHeight="1">
      <c r="B644" s="140" t="str">
        <f>IF( ISBLANK('03.Muestra'!$C25),"",'03.Muestra'!$C25)</f>
        <v>Buscador</v>
      </c>
      <c r="C644" s="140" t="str">
        <f>IF( ISBLANK('03.Muestra'!$E25),"",'03.Muestra'!$E25)</f>
        <v>https://www.comunidad.madrid/hospital/villalba/buscar?search_api_fulltext=&amp;nombre=</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5"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5"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5"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5"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5"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https://www.comunidad.madrid/hospital/villalba/</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https://www.comunidad.madrid/hospital/villalba/ciudadanos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18</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https://www.comunidad.madrid/hospital/villalba/profesionales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Comunicaciones</v>
      </c>
      <c r="C668" s="140" t="str">
        <f>IF( ISBLANK('03.Muestra'!$E11),"",'03.Muestra'!$E11)</f>
        <v>https://www.comunidad.madrid/hospital/villalba/comunicacion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https://www.comunidad.madrid/hospital/villalba/nosotros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Preguntas frecuentes</v>
      </c>
      <c r="C670" s="140" t="str">
        <f>IF( ISBLANK('03.Muestra'!$E13),"",'03.Muestra'!$E13)</f>
        <v>https://www.comunidad.madrid/hospital/villalba/ciudadanos/preguntas-frecuentes</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Actividades</v>
      </c>
      <c r="C671" s="140" t="str">
        <f>IF( ISBLANK('03.Muestra'!$E14),"",'03.Muestra'!$E14)</f>
        <v>https://www.comunidad.madrid/hospital/villalba/ciudadanos/actividades</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Reclamaciones</v>
      </c>
      <c r="C672" s="140" t="str">
        <f>IF( ISBLANK('03.Muestra'!$E15),"",'03.Muestra'!$E15)</f>
        <v>https://www.comunidad.madrid/hospital/villalba/reclamaciones-sugerencias-agradecimientos</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Zona Influencia</v>
      </c>
      <c r="C673" s="140" t="str">
        <f>IF( ISBLANK('03.Muestra'!$E16),"",'03.Muestra'!$E16)</f>
        <v>https://www.comunidad.madrid/hospital/villalba/nosotros/oferta-asistencial/zona-influencia</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Area materno infantil</v>
      </c>
      <c r="C674" s="140" t="str">
        <f>IF( ISBLANK('03.Muestra'!$E17),"",'03.Muestra'!$E17)</f>
        <v>https://www.comunidad.madrid/hospital/villalba/profesionales/area-materno-infantil</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Servicios Centrales</v>
      </c>
      <c r="C675" s="140" t="str">
        <f>IF( ISBLANK('03.Muestra'!$E18),"",'03.Muestra'!$E18)</f>
        <v>https://www.comunidad.madrid/hospital/villalba/profesionales/servicios-centrales</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Ultimos contenidos</v>
      </c>
      <c r="C676" s="140" t="str">
        <f>IF( ISBLANK('03.Muestra'!$E19),"",'03.Muestra'!$E19)</f>
        <v>https://www.comunidad.madrid/hospital/villalba/comunicacion/sindicacion-ultimos-contenidos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5" customHeight="1">
      <c r="B677" s="140" t="str">
        <f>IF( ISBLANK('03.Muestra'!$C20),"",'03.Muestra'!$C20)</f>
        <v>Instalaciones</v>
      </c>
      <c r="C677" s="140" t="str">
        <f>IF( ISBLANK('03.Muestra'!$E20),"",'03.Muestra'!$E20)</f>
        <v>https://www.comunidad.madrid/hospital/villalba/nosotros/recursos-humanos/instalaciones</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5" customHeight="1">
      <c r="B678" s="140" t="str">
        <f>IF( ISBLANK('03.Muestra'!$C21),"",'03.Muestra'!$C21)</f>
        <v>Transparencia</v>
      </c>
      <c r="C678" s="140" t="str">
        <f>IF( ISBLANK('03.Muestra'!$E21),"",'03.Muestra'!$E21)</f>
        <v>https://www.comunidad.madrid/hospital/villalba/nosotros/transparencia</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5" customHeight="1">
      <c r="B679" s="140" t="str">
        <f>IF( ISBLANK('03.Muestra'!$C22),"",'03.Muestra'!$C22)</f>
        <v>Mapa Web</v>
      </c>
      <c r="C679" s="140" t="str">
        <f>IF( ISBLANK('03.Muestra'!$E22),"",'03.Muestra'!$E22)</f>
        <v>https://www.comunidad.madrid/hospital/villalba/sitemap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5" customHeight="1">
      <c r="B680" s="140" t="str">
        <f>IF( ISBLANK('03.Muestra'!$C23),"",'03.Muestra'!$C23)</f>
        <v>Noticias</v>
      </c>
      <c r="C680" s="140" t="str">
        <f>IF( ISBLANK('03.Muestra'!$E23),"",'03.Muestra'!$E23)</f>
        <v>https://www.comunidad.madrid/hospital/villalba/comunicacion/noticias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5" customHeight="1">
      <c r="B681" s="140" t="str">
        <f>IF( ISBLANK('03.Muestra'!$C24),"",'03.Muestra'!$C24)</f>
        <v>Aviso Legal</v>
      </c>
      <c r="C681" s="140" t="str">
        <f>IF( ISBLANK('03.Muestra'!$E24),"",'03.Muestra'!$E24)</f>
        <v>https://www.comunidad.madrid/hospital/villalba/aviso-legal-privacidad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5" customHeight="1">
      <c r="B682" s="140" t="str">
        <f>IF( ISBLANK('03.Muestra'!$C25),"",'03.Muestra'!$C25)</f>
        <v>Buscador</v>
      </c>
      <c r="C682" s="140" t="str">
        <f>IF( ISBLANK('03.Muestra'!$E25),"",'03.Muestra'!$E25)</f>
        <v>https://www.comunidad.madrid/hospital/villalba/buscar?search_api_fulltext=&amp;nombre=</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5"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5"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5"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5"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5"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5" customHeight="1">
      <c r="B703" s="140" t="str">
        <f>IF( ISBLANK('03.Muestra'!$C8),"",'03.Muestra'!$C8)</f>
        <v>Páginal principal</v>
      </c>
      <c r="C703" s="140" t="str">
        <f>IF( ISBLANK('03.Muestra'!$E8),"",'03.Muestra'!$E8)</f>
        <v>https://www.comunidad.madrid/hospital/villalba/</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5" customHeight="1">
      <c r="B704" s="140" t="str">
        <f>IF( ISBLANK('03.Muestra'!$C9),"",'03.Muestra'!$C9)</f>
        <v>Ciudadanos</v>
      </c>
      <c r="C704" s="140" t="str">
        <f>IF( ISBLANK('03.Muestra'!$E9),"",'03.Muestra'!$E9)</f>
        <v>https://www.comunidad.madrid/hospital/villalba/ciudadanos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18</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5" customHeight="1">
      <c r="B705" s="140" t="str">
        <f>IF( ISBLANK('03.Muestra'!$C10),"",'03.Muestra'!$C10)</f>
        <v>Profesionales</v>
      </c>
      <c r="C705" s="140" t="str">
        <f>IF( ISBLANK('03.Muestra'!$E10),"",'03.Muestra'!$E10)</f>
        <v>https://www.comunidad.madrid/hospital/villalba/profesionales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5" customHeight="1">
      <c r="B706" s="140" t="str">
        <f>IF( ISBLANK('03.Muestra'!$C11),"",'03.Muestra'!$C11)</f>
        <v>Comunicaciones</v>
      </c>
      <c r="C706" s="140" t="str">
        <f>IF( ISBLANK('03.Muestra'!$E11),"",'03.Muestra'!$E11)</f>
        <v>https://www.comunidad.madrid/hospital/villalba/comunicacion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5" customHeight="1">
      <c r="B707" s="140" t="str">
        <f>IF( ISBLANK('03.Muestra'!$C12),"",'03.Muestra'!$C12)</f>
        <v>Nosotros</v>
      </c>
      <c r="C707" s="140" t="str">
        <f>IF( ISBLANK('03.Muestra'!$E12),"",'03.Muestra'!$E12)</f>
        <v>https://www.comunidad.madrid/hospital/villalba/nosotros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5" customHeight="1">
      <c r="B708" s="140" t="str">
        <f>IF( ISBLANK('03.Muestra'!$C13),"",'03.Muestra'!$C13)</f>
        <v>Preguntas frecuentes</v>
      </c>
      <c r="C708" s="140" t="str">
        <f>IF( ISBLANK('03.Muestra'!$E13),"",'03.Muestra'!$E13)</f>
        <v>https://www.comunidad.madrid/hospital/villalba/ciudadanos/preguntas-frecuentes</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5" customHeight="1">
      <c r="B709" s="140" t="str">
        <f>IF( ISBLANK('03.Muestra'!$C14),"",'03.Muestra'!$C14)</f>
        <v>Actividades</v>
      </c>
      <c r="C709" s="140" t="str">
        <f>IF( ISBLANK('03.Muestra'!$E14),"",'03.Muestra'!$E14)</f>
        <v>https://www.comunidad.madrid/hospital/villalba/ciudadanos/actividades</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5" customHeight="1">
      <c r="B710" s="140" t="str">
        <f>IF( ISBLANK('03.Muestra'!$C15),"",'03.Muestra'!$C15)</f>
        <v>Reclamaciones</v>
      </c>
      <c r="C710" s="140" t="str">
        <f>IF( ISBLANK('03.Muestra'!$E15),"",'03.Muestra'!$E15)</f>
        <v>https://www.comunidad.madrid/hospital/villalba/reclamaciones-sugerencias-agradecimientos</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5" customHeight="1">
      <c r="B711" s="140" t="str">
        <f>IF( ISBLANK('03.Muestra'!$C16),"",'03.Muestra'!$C16)</f>
        <v>Zona Influencia</v>
      </c>
      <c r="C711" s="140" t="str">
        <f>IF( ISBLANK('03.Muestra'!$E16),"",'03.Muestra'!$E16)</f>
        <v>https://www.comunidad.madrid/hospital/villalba/nosotros/oferta-asistencial/zona-influencia</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5" customHeight="1">
      <c r="B712" s="140" t="str">
        <f>IF( ISBLANK('03.Muestra'!$C17),"",'03.Muestra'!$C17)</f>
        <v>Area materno infantil</v>
      </c>
      <c r="C712" s="140" t="str">
        <f>IF( ISBLANK('03.Muestra'!$E17),"",'03.Muestra'!$E17)</f>
        <v>https://www.comunidad.madrid/hospital/villalba/profesionales/area-materno-infantil</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5" customHeight="1">
      <c r="B713" s="140" t="str">
        <f>IF( ISBLANK('03.Muestra'!$C18),"",'03.Muestra'!$C18)</f>
        <v>Servicios Centrales</v>
      </c>
      <c r="C713" s="140" t="str">
        <f>IF( ISBLANK('03.Muestra'!$E18),"",'03.Muestra'!$E18)</f>
        <v>https://www.comunidad.madrid/hospital/villalba/profesionales/servicios-centrales</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5" customHeight="1">
      <c r="B714" s="140" t="str">
        <f>IF( ISBLANK('03.Muestra'!$C19),"",'03.Muestra'!$C19)</f>
        <v>Ultimos contenidos</v>
      </c>
      <c r="C714" s="140" t="str">
        <f>IF( ISBLANK('03.Muestra'!$E19),"",'03.Muestra'!$E19)</f>
        <v>https://www.comunidad.madrid/hospital/villalba/comunicacion/sindicacion-ultimos-contenidos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5" customHeight="1">
      <c r="B715" s="140" t="str">
        <f>IF( ISBLANK('03.Muestra'!$C20),"",'03.Muestra'!$C20)</f>
        <v>Instalaciones</v>
      </c>
      <c r="C715" s="140" t="str">
        <f>IF( ISBLANK('03.Muestra'!$E20),"",'03.Muestra'!$E20)</f>
        <v>https://www.comunidad.madrid/hospital/villalba/nosotros/recursos-humanos/instalaciones</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5" customHeight="1">
      <c r="B716" s="140" t="str">
        <f>IF( ISBLANK('03.Muestra'!$C21),"",'03.Muestra'!$C21)</f>
        <v>Transparencia</v>
      </c>
      <c r="C716" s="140" t="str">
        <f>IF( ISBLANK('03.Muestra'!$E21),"",'03.Muestra'!$E21)</f>
        <v>https://www.comunidad.madrid/hospital/villalba/nosotros/transparencia</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5" customHeight="1">
      <c r="B717" s="140" t="str">
        <f>IF( ISBLANK('03.Muestra'!$C22),"",'03.Muestra'!$C22)</f>
        <v>Mapa Web</v>
      </c>
      <c r="C717" s="140" t="str">
        <f>IF( ISBLANK('03.Muestra'!$E22),"",'03.Muestra'!$E22)</f>
        <v>https://www.comunidad.madrid/hospital/villalba/sitemap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5" customHeight="1">
      <c r="B718" s="140" t="str">
        <f>IF( ISBLANK('03.Muestra'!$C23),"",'03.Muestra'!$C23)</f>
        <v>Noticias</v>
      </c>
      <c r="C718" s="140" t="str">
        <f>IF( ISBLANK('03.Muestra'!$E23),"",'03.Muestra'!$E23)</f>
        <v>https://www.comunidad.madrid/hospital/villalba/comunicacion/noticias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5" customHeight="1">
      <c r="B719" s="140" t="str">
        <f>IF( ISBLANK('03.Muestra'!$C24),"",'03.Muestra'!$C24)</f>
        <v>Aviso Legal</v>
      </c>
      <c r="C719" s="140" t="str">
        <f>IF( ISBLANK('03.Muestra'!$E24),"",'03.Muestra'!$E24)</f>
        <v>https://www.comunidad.madrid/hospital/villalba/aviso-legal-privacidad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5" customHeight="1">
      <c r="B720" s="140" t="str">
        <f>IF( ISBLANK('03.Muestra'!$C25),"",'03.Muestra'!$C25)</f>
        <v>Buscador</v>
      </c>
      <c r="C720" s="140" t="str">
        <f>IF( ISBLANK('03.Muestra'!$E25),"",'03.Muestra'!$E25)</f>
        <v>https://www.comunidad.madrid/hospital/villalba/buscar?search_api_fulltext=&amp;nombre=</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5"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5"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5"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5"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5"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5"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5"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5"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5"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5"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5"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5"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5"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5"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5"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5"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5"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5"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5"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5" customHeight="1">
      <c r="B741" s="140" t="str">
        <f>IF( ISBLANK('03.Muestra'!$C8),"",'03.Muestra'!$C8)</f>
        <v>Páginal principal</v>
      </c>
      <c r="C741" s="140" t="str">
        <f>IF( ISBLANK('03.Muestra'!$E8),"",'03.Muestra'!$E8)</f>
        <v>https://www.comunidad.madrid/hospital/villalba/</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5" customHeight="1">
      <c r="B742" s="140" t="str">
        <f>IF( ISBLANK('03.Muestra'!$C9),"",'03.Muestra'!$C9)</f>
        <v>Ciudadanos</v>
      </c>
      <c r="C742" s="140" t="str">
        <f>IF( ISBLANK('03.Muestra'!$E9),"",'03.Muestra'!$E9)</f>
        <v>https://www.comunidad.madrid/hospital/villalba/ciudadanos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18</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5" customHeight="1">
      <c r="B743" s="140" t="str">
        <f>IF( ISBLANK('03.Muestra'!$C10),"",'03.Muestra'!$C10)</f>
        <v>Profesionales</v>
      </c>
      <c r="C743" s="140" t="str">
        <f>IF( ISBLANK('03.Muestra'!$E10),"",'03.Muestra'!$E10)</f>
        <v>https://www.comunidad.madrid/hospital/villalba/profesionales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5" customHeight="1">
      <c r="B744" s="140" t="str">
        <f>IF( ISBLANK('03.Muestra'!$C11),"",'03.Muestra'!$C11)</f>
        <v>Comunicaciones</v>
      </c>
      <c r="C744" s="140" t="str">
        <f>IF( ISBLANK('03.Muestra'!$E11),"",'03.Muestra'!$E11)</f>
        <v>https://www.comunidad.madrid/hospital/villalba/comunicacion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5" customHeight="1">
      <c r="B745" s="140" t="str">
        <f>IF( ISBLANK('03.Muestra'!$C12),"",'03.Muestra'!$C12)</f>
        <v>Nosotros</v>
      </c>
      <c r="C745" s="140" t="str">
        <f>IF( ISBLANK('03.Muestra'!$E12),"",'03.Muestra'!$E12)</f>
        <v>https://www.comunidad.madrid/hospital/villalba/nosotros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5" customHeight="1">
      <c r="B746" s="140" t="str">
        <f>IF( ISBLANK('03.Muestra'!$C13),"",'03.Muestra'!$C13)</f>
        <v>Preguntas frecuentes</v>
      </c>
      <c r="C746" s="140" t="str">
        <f>IF( ISBLANK('03.Muestra'!$E13),"",'03.Muestra'!$E13)</f>
        <v>https://www.comunidad.madrid/hospital/villalba/ciudadanos/preguntas-frecuentes</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5" customHeight="1">
      <c r="B747" s="140" t="str">
        <f>IF( ISBLANK('03.Muestra'!$C14),"",'03.Muestra'!$C14)</f>
        <v>Actividades</v>
      </c>
      <c r="C747" s="140" t="str">
        <f>IF( ISBLANK('03.Muestra'!$E14),"",'03.Muestra'!$E14)</f>
        <v>https://www.comunidad.madrid/hospital/villalba/ciudadanos/actividades</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5" customHeight="1">
      <c r="B748" s="140" t="str">
        <f>IF( ISBLANK('03.Muestra'!$C15),"",'03.Muestra'!$C15)</f>
        <v>Reclamaciones</v>
      </c>
      <c r="C748" s="140" t="str">
        <f>IF( ISBLANK('03.Muestra'!$E15),"",'03.Muestra'!$E15)</f>
        <v>https://www.comunidad.madrid/hospital/villalba/reclamaciones-sugerencias-agradecimientos</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5" customHeight="1">
      <c r="B749" s="140" t="str">
        <f>IF( ISBLANK('03.Muestra'!$C16),"",'03.Muestra'!$C16)</f>
        <v>Zona Influencia</v>
      </c>
      <c r="C749" s="140" t="str">
        <f>IF( ISBLANK('03.Muestra'!$E16),"",'03.Muestra'!$E16)</f>
        <v>https://www.comunidad.madrid/hospital/villalba/nosotros/oferta-asistencial/zona-influencia</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5" customHeight="1">
      <c r="B750" s="140" t="str">
        <f>IF( ISBLANK('03.Muestra'!$C17),"",'03.Muestra'!$C17)</f>
        <v>Area materno infantil</v>
      </c>
      <c r="C750" s="140" t="str">
        <f>IF( ISBLANK('03.Muestra'!$E17),"",'03.Muestra'!$E17)</f>
        <v>https://www.comunidad.madrid/hospital/villalba/profesionales/area-materno-infantil</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5" customHeight="1">
      <c r="B751" s="140" t="str">
        <f>IF( ISBLANK('03.Muestra'!$C18),"",'03.Muestra'!$C18)</f>
        <v>Servicios Centrales</v>
      </c>
      <c r="C751" s="140" t="str">
        <f>IF( ISBLANK('03.Muestra'!$E18),"",'03.Muestra'!$E18)</f>
        <v>https://www.comunidad.madrid/hospital/villalba/profesionales/servicios-centrales</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5" customHeight="1">
      <c r="B752" s="140" t="str">
        <f>IF( ISBLANK('03.Muestra'!$C19),"",'03.Muestra'!$C19)</f>
        <v>Ultimos contenidos</v>
      </c>
      <c r="C752" s="140" t="str">
        <f>IF( ISBLANK('03.Muestra'!$E19),"",'03.Muestra'!$E19)</f>
        <v>https://www.comunidad.madrid/hospital/villalba/comunicacion/sindicacion-ultimos-contenidos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5" customHeight="1">
      <c r="B753" s="140" t="str">
        <f>IF( ISBLANK('03.Muestra'!$C20),"",'03.Muestra'!$C20)</f>
        <v>Instalaciones</v>
      </c>
      <c r="C753" s="140" t="str">
        <f>IF( ISBLANK('03.Muestra'!$E20),"",'03.Muestra'!$E20)</f>
        <v>https://www.comunidad.madrid/hospital/villalba/nosotros/recursos-humanos/instalaciones</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5" customHeight="1">
      <c r="B754" s="140" t="str">
        <f>IF( ISBLANK('03.Muestra'!$C21),"",'03.Muestra'!$C21)</f>
        <v>Transparencia</v>
      </c>
      <c r="C754" s="140" t="str">
        <f>IF( ISBLANK('03.Muestra'!$E21),"",'03.Muestra'!$E21)</f>
        <v>https://www.comunidad.madrid/hospital/villalba/nosotros/transparencia</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5" customHeight="1">
      <c r="B755" s="140" t="str">
        <f>IF( ISBLANK('03.Muestra'!$C22),"",'03.Muestra'!$C22)</f>
        <v>Mapa Web</v>
      </c>
      <c r="C755" s="140" t="str">
        <f>IF( ISBLANK('03.Muestra'!$E22),"",'03.Muestra'!$E22)</f>
        <v>https://www.comunidad.madrid/hospital/villalba/sitemap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5" customHeight="1">
      <c r="B756" s="140" t="str">
        <f>IF( ISBLANK('03.Muestra'!$C23),"",'03.Muestra'!$C23)</f>
        <v>Noticias</v>
      </c>
      <c r="C756" s="140" t="str">
        <f>IF( ISBLANK('03.Muestra'!$E23),"",'03.Muestra'!$E23)</f>
        <v>https://www.comunidad.madrid/hospital/villalba/comunicacion/noticias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5" customHeight="1">
      <c r="B757" s="140" t="str">
        <f>IF( ISBLANK('03.Muestra'!$C24),"",'03.Muestra'!$C24)</f>
        <v>Aviso Legal</v>
      </c>
      <c r="C757" s="140" t="str">
        <f>IF( ISBLANK('03.Muestra'!$E24),"",'03.Muestra'!$E24)</f>
        <v>https://www.comunidad.madrid/hospital/villalba/aviso-legal-privacidad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5" customHeight="1">
      <c r="B758" s="140" t="str">
        <f>IF( ISBLANK('03.Muestra'!$C25),"",'03.Muestra'!$C25)</f>
        <v>Buscador</v>
      </c>
      <c r="C758" s="140" t="str">
        <f>IF( ISBLANK('03.Muestra'!$E25),"",'03.Muestra'!$E25)</f>
        <v>https://www.comunidad.madrid/hospital/villalba/buscar?search_api_fulltext=&amp;nombre=</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5" customHeight="1">
      <c r="B759" s="140" t="str">
        <f>IF( ISBLANK('03.Muestra'!$C26),"",'03.Muestra'!$C26)</f>
        <v/>
      </c>
      <c r="C759" s="140" t="str">
        <f>IF( ISBLANK('03.Muestra'!$E26),"",'03.Muestra'!$E26)</f>
        <v/>
      </c>
      <c r="D759" s="164" t="str">
        <f t="shared" ref="D759:D775" si="39">IF(AND(B759&lt;&gt;"",C759&lt;&gt;""),"N/T","")</f>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5"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5"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5"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5"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5"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5"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5"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5"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5"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5"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5"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5"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5"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5"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5"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5"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76" priority="127" stopIfTrue="1" operator="equal">
      <formula>"ERR"</formula>
    </cfRule>
  </conditionalFormatting>
  <conditionalFormatting sqref="F19:J19 D57:D91 D95:D129 D133:D167 D171:D205 D209:D243 D247:D281 D285:D319 D323:D357 D361:D395 D399:D433 D437:D471 D475:D509 D513:D547 D551:D585 D589:D623 D627:D661 D665:D699 D703:D737 D741:D775 D19:D53">
    <cfRule type="expression" dxfId="475" priority="116" stopIfTrue="1">
      <formula>ISBLANK(D19)</formula>
    </cfRule>
    <cfRule type="cellIs" dxfId="474" priority="117" stopIfTrue="1" operator="equal">
      <formula>"Pasa"</formula>
    </cfRule>
    <cfRule type="cellIs" dxfId="473" priority="118" stopIfTrue="1" operator="equal">
      <formula>"Falla"</formula>
    </cfRule>
    <cfRule type="cellIs" dxfId="472" priority="119" stopIfTrue="1" operator="equal">
      <formula>"N/A"</formula>
    </cfRule>
    <cfRule type="cellIs" dxfId="471" priority="120" stopIfTrue="1" operator="equal">
      <formula>"N/T"</formula>
    </cfRule>
    <cfRule type="cellIs" dxfId="470" priority="121" stopIfTrue="1" operator="equal">
      <formula>"N/D"</formula>
    </cfRule>
  </conditionalFormatting>
  <conditionalFormatting sqref="F57:J57">
    <cfRule type="expression" dxfId="469" priority="109" stopIfTrue="1">
      <formula>ISBLANK(F57)</formula>
    </cfRule>
    <cfRule type="cellIs" dxfId="468" priority="110" stopIfTrue="1" operator="equal">
      <formula>"Pasa"</formula>
    </cfRule>
    <cfRule type="cellIs" dxfId="467" priority="111" stopIfTrue="1" operator="equal">
      <formula>"Falla"</formula>
    </cfRule>
    <cfRule type="cellIs" dxfId="466" priority="112" stopIfTrue="1" operator="equal">
      <formula>"N/A"</formula>
    </cfRule>
    <cfRule type="cellIs" dxfId="465" priority="113" stopIfTrue="1" operator="equal">
      <formula>"N/T"</formula>
    </cfRule>
    <cfRule type="cellIs" dxfId="464" priority="114" stopIfTrue="1" operator="equal">
      <formula>"N/D"</formula>
    </cfRule>
  </conditionalFormatting>
  <conditionalFormatting sqref="F95:J95">
    <cfRule type="expression" dxfId="463" priority="103" stopIfTrue="1">
      <formula>ISBLANK(F95)</formula>
    </cfRule>
    <cfRule type="cellIs" dxfId="462" priority="104" stopIfTrue="1" operator="equal">
      <formula>"Pasa"</formula>
    </cfRule>
    <cfRule type="cellIs" dxfId="461" priority="105" stopIfTrue="1" operator="equal">
      <formula>"Falla"</formula>
    </cfRule>
    <cfRule type="cellIs" dxfId="460" priority="106" stopIfTrue="1" operator="equal">
      <formula>"N/A"</formula>
    </cfRule>
    <cfRule type="cellIs" dxfId="459" priority="107" stopIfTrue="1" operator="equal">
      <formula>"N/T"</formula>
    </cfRule>
    <cfRule type="cellIs" dxfId="458" priority="108" stopIfTrue="1" operator="equal">
      <formula>"N/D"</formula>
    </cfRule>
  </conditionalFormatting>
  <conditionalFormatting sqref="F133:J133">
    <cfRule type="expression" dxfId="457" priority="97" stopIfTrue="1">
      <formula>ISBLANK(F133)</formula>
    </cfRule>
    <cfRule type="cellIs" dxfId="456" priority="98" stopIfTrue="1" operator="equal">
      <formula>"Pasa"</formula>
    </cfRule>
    <cfRule type="cellIs" dxfId="455" priority="99" stopIfTrue="1" operator="equal">
      <formula>"Falla"</formula>
    </cfRule>
    <cfRule type="cellIs" dxfId="454" priority="100" stopIfTrue="1" operator="equal">
      <formula>"N/A"</formula>
    </cfRule>
    <cfRule type="cellIs" dxfId="453" priority="101" stopIfTrue="1" operator="equal">
      <formula>"N/T"</formula>
    </cfRule>
    <cfRule type="cellIs" dxfId="452" priority="102" stopIfTrue="1" operator="equal">
      <formula>"N/D"</formula>
    </cfRule>
  </conditionalFormatting>
  <conditionalFormatting sqref="F171:J171">
    <cfRule type="expression" dxfId="451" priority="91" stopIfTrue="1">
      <formula>ISBLANK(F171)</formula>
    </cfRule>
    <cfRule type="cellIs" dxfId="450" priority="92" stopIfTrue="1" operator="equal">
      <formula>"Pasa"</formula>
    </cfRule>
    <cfRule type="cellIs" dxfId="449" priority="93" stopIfTrue="1" operator="equal">
      <formula>"Falla"</formula>
    </cfRule>
    <cfRule type="cellIs" dxfId="448" priority="94" stopIfTrue="1" operator="equal">
      <formula>"N/A"</formula>
    </cfRule>
    <cfRule type="cellIs" dxfId="447" priority="95" stopIfTrue="1" operator="equal">
      <formula>"N/T"</formula>
    </cfRule>
    <cfRule type="cellIs" dxfId="446" priority="96" stopIfTrue="1" operator="equal">
      <formula>"N/D"</formula>
    </cfRule>
  </conditionalFormatting>
  <conditionalFormatting sqref="F209:J209">
    <cfRule type="expression" dxfId="445" priority="85" stopIfTrue="1">
      <formula>ISBLANK(F209)</formula>
    </cfRule>
    <cfRule type="cellIs" dxfId="444" priority="86" stopIfTrue="1" operator="equal">
      <formula>"Pasa"</formula>
    </cfRule>
    <cfRule type="cellIs" dxfId="443" priority="87" stopIfTrue="1" operator="equal">
      <formula>"Falla"</formula>
    </cfRule>
    <cfRule type="cellIs" dxfId="442" priority="88" stopIfTrue="1" operator="equal">
      <formula>"N/A"</formula>
    </cfRule>
    <cfRule type="cellIs" dxfId="441" priority="89" stopIfTrue="1" operator="equal">
      <formula>"N/T"</formula>
    </cfRule>
    <cfRule type="cellIs" dxfId="440" priority="90" stopIfTrue="1" operator="equal">
      <formula>"N/D"</formula>
    </cfRule>
  </conditionalFormatting>
  <conditionalFormatting sqref="F247:J247">
    <cfRule type="expression" dxfId="439" priority="79" stopIfTrue="1">
      <formula>ISBLANK(F247)</formula>
    </cfRule>
    <cfRule type="cellIs" dxfId="438" priority="80" stopIfTrue="1" operator="equal">
      <formula>"Pasa"</formula>
    </cfRule>
    <cfRule type="cellIs" dxfId="437" priority="81" stopIfTrue="1" operator="equal">
      <formula>"Falla"</formula>
    </cfRule>
    <cfRule type="cellIs" dxfId="436" priority="82" stopIfTrue="1" operator="equal">
      <formula>"N/A"</formula>
    </cfRule>
    <cfRule type="cellIs" dxfId="435" priority="83" stopIfTrue="1" operator="equal">
      <formula>"N/T"</formula>
    </cfRule>
    <cfRule type="cellIs" dxfId="434" priority="84" stopIfTrue="1" operator="equal">
      <formula>"N/D"</formula>
    </cfRule>
  </conditionalFormatting>
  <conditionalFormatting sqref="F285:J285">
    <cfRule type="expression" dxfId="433" priority="73" stopIfTrue="1">
      <formula>ISBLANK(F285)</formula>
    </cfRule>
    <cfRule type="cellIs" dxfId="432" priority="74" stopIfTrue="1" operator="equal">
      <formula>"Pasa"</formula>
    </cfRule>
    <cfRule type="cellIs" dxfId="431" priority="75" stopIfTrue="1" operator="equal">
      <formula>"Falla"</formula>
    </cfRule>
    <cfRule type="cellIs" dxfId="430" priority="76" stopIfTrue="1" operator="equal">
      <formula>"N/A"</formula>
    </cfRule>
    <cfRule type="cellIs" dxfId="429" priority="77" stopIfTrue="1" operator="equal">
      <formula>"N/T"</formula>
    </cfRule>
    <cfRule type="cellIs" dxfId="428" priority="78" stopIfTrue="1" operator="equal">
      <formula>"N/D"</formula>
    </cfRule>
  </conditionalFormatting>
  <conditionalFormatting sqref="F323:J323">
    <cfRule type="expression" dxfId="427" priority="67" stopIfTrue="1">
      <formula>ISBLANK(F323)</formula>
    </cfRule>
    <cfRule type="cellIs" dxfId="426" priority="68" stopIfTrue="1" operator="equal">
      <formula>"Pasa"</formula>
    </cfRule>
    <cfRule type="cellIs" dxfId="425" priority="69" stopIfTrue="1" operator="equal">
      <formula>"Falla"</formula>
    </cfRule>
    <cfRule type="cellIs" dxfId="424" priority="70" stopIfTrue="1" operator="equal">
      <formula>"N/A"</formula>
    </cfRule>
    <cfRule type="cellIs" dxfId="423" priority="71" stopIfTrue="1" operator="equal">
      <formula>"N/T"</formula>
    </cfRule>
    <cfRule type="cellIs" dxfId="422" priority="72" stopIfTrue="1" operator="equal">
      <formula>"N/D"</formula>
    </cfRule>
  </conditionalFormatting>
  <conditionalFormatting sqref="F361:J361">
    <cfRule type="expression" dxfId="421" priority="61" stopIfTrue="1">
      <formula>ISBLANK(F361)</formula>
    </cfRule>
    <cfRule type="cellIs" dxfId="420" priority="62" stopIfTrue="1" operator="equal">
      <formula>"Pasa"</formula>
    </cfRule>
    <cfRule type="cellIs" dxfId="419" priority="63" stopIfTrue="1" operator="equal">
      <formula>"Falla"</formula>
    </cfRule>
    <cfRule type="cellIs" dxfId="418" priority="64" stopIfTrue="1" operator="equal">
      <formula>"N/A"</formula>
    </cfRule>
    <cfRule type="cellIs" dxfId="417" priority="65" stopIfTrue="1" operator="equal">
      <formula>"N/T"</formula>
    </cfRule>
    <cfRule type="cellIs" dxfId="416" priority="66" stopIfTrue="1" operator="equal">
      <formula>"N/D"</formula>
    </cfRule>
  </conditionalFormatting>
  <conditionalFormatting sqref="F399:J399">
    <cfRule type="expression" dxfId="415" priority="55" stopIfTrue="1">
      <formula>ISBLANK(F399)</formula>
    </cfRule>
    <cfRule type="cellIs" dxfId="414" priority="56" stopIfTrue="1" operator="equal">
      <formula>"Pasa"</formula>
    </cfRule>
    <cfRule type="cellIs" dxfId="413" priority="57" stopIfTrue="1" operator="equal">
      <formula>"Falla"</formula>
    </cfRule>
    <cfRule type="cellIs" dxfId="412" priority="58" stopIfTrue="1" operator="equal">
      <formula>"N/A"</formula>
    </cfRule>
    <cfRule type="cellIs" dxfId="411" priority="59" stopIfTrue="1" operator="equal">
      <formula>"N/T"</formula>
    </cfRule>
    <cfRule type="cellIs" dxfId="410" priority="60" stopIfTrue="1" operator="equal">
      <formula>"N/D"</formula>
    </cfRule>
  </conditionalFormatting>
  <conditionalFormatting sqref="F437:J437">
    <cfRule type="expression" dxfId="409" priority="49" stopIfTrue="1">
      <formula>ISBLANK(F437)</formula>
    </cfRule>
    <cfRule type="cellIs" dxfId="408" priority="50" stopIfTrue="1" operator="equal">
      <formula>"Pasa"</formula>
    </cfRule>
    <cfRule type="cellIs" dxfId="407" priority="51" stopIfTrue="1" operator="equal">
      <formula>"Falla"</formula>
    </cfRule>
    <cfRule type="cellIs" dxfId="406" priority="52" stopIfTrue="1" operator="equal">
      <formula>"N/A"</formula>
    </cfRule>
    <cfRule type="cellIs" dxfId="405" priority="53" stopIfTrue="1" operator="equal">
      <formula>"N/T"</formula>
    </cfRule>
    <cfRule type="cellIs" dxfId="404" priority="54" stopIfTrue="1" operator="equal">
      <formula>"N/D"</formula>
    </cfRule>
  </conditionalFormatting>
  <conditionalFormatting sqref="F475:J475">
    <cfRule type="expression" dxfId="403" priority="43" stopIfTrue="1">
      <formula>ISBLANK(F475)</formula>
    </cfRule>
    <cfRule type="cellIs" dxfId="402" priority="44" stopIfTrue="1" operator="equal">
      <formula>"Pasa"</formula>
    </cfRule>
    <cfRule type="cellIs" dxfId="401" priority="45" stopIfTrue="1" operator="equal">
      <formula>"Falla"</formula>
    </cfRule>
    <cfRule type="cellIs" dxfId="400" priority="46" stopIfTrue="1" operator="equal">
      <formula>"N/A"</formula>
    </cfRule>
    <cfRule type="cellIs" dxfId="399" priority="47" stopIfTrue="1" operator="equal">
      <formula>"N/T"</formula>
    </cfRule>
    <cfRule type="cellIs" dxfId="398" priority="48" stopIfTrue="1" operator="equal">
      <formula>"N/D"</formula>
    </cfRule>
  </conditionalFormatting>
  <conditionalFormatting sqref="F513:J513">
    <cfRule type="expression" dxfId="397" priority="37" stopIfTrue="1">
      <formula>ISBLANK(F513)</formula>
    </cfRule>
    <cfRule type="cellIs" dxfId="396" priority="38" stopIfTrue="1" operator="equal">
      <formula>"Pasa"</formula>
    </cfRule>
    <cfRule type="cellIs" dxfId="395" priority="39" stopIfTrue="1" operator="equal">
      <formula>"Falla"</formula>
    </cfRule>
    <cfRule type="cellIs" dxfId="394" priority="40" stopIfTrue="1" operator="equal">
      <formula>"N/A"</formula>
    </cfRule>
    <cfRule type="cellIs" dxfId="393" priority="41" stopIfTrue="1" operator="equal">
      <formula>"N/T"</formula>
    </cfRule>
    <cfRule type="cellIs" dxfId="392" priority="42" stopIfTrue="1" operator="equal">
      <formula>"N/D"</formula>
    </cfRule>
  </conditionalFormatting>
  <conditionalFormatting sqref="F551:J551">
    <cfRule type="expression" dxfId="391" priority="31" stopIfTrue="1">
      <formula>ISBLANK(F551)</formula>
    </cfRule>
    <cfRule type="cellIs" dxfId="390" priority="32" stopIfTrue="1" operator="equal">
      <formula>"Pasa"</formula>
    </cfRule>
    <cfRule type="cellIs" dxfId="389" priority="33" stopIfTrue="1" operator="equal">
      <formula>"Falla"</formula>
    </cfRule>
    <cfRule type="cellIs" dxfId="388" priority="34" stopIfTrue="1" operator="equal">
      <formula>"N/A"</formula>
    </cfRule>
    <cfRule type="cellIs" dxfId="387" priority="35" stopIfTrue="1" operator="equal">
      <formula>"N/T"</formula>
    </cfRule>
    <cfRule type="cellIs" dxfId="386" priority="36" stopIfTrue="1" operator="equal">
      <formula>"N/D"</formula>
    </cfRule>
  </conditionalFormatting>
  <conditionalFormatting sqref="F589:J589">
    <cfRule type="expression" dxfId="385" priority="25" stopIfTrue="1">
      <formula>ISBLANK(F589)</formula>
    </cfRule>
    <cfRule type="cellIs" dxfId="384" priority="26" stopIfTrue="1" operator="equal">
      <formula>"Pasa"</formula>
    </cfRule>
    <cfRule type="cellIs" dxfId="383" priority="27" stopIfTrue="1" operator="equal">
      <formula>"Falla"</formula>
    </cfRule>
    <cfRule type="cellIs" dxfId="382" priority="28" stopIfTrue="1" operator="equal">
      <formula>"N/A"</formula>
    </cfRule>
    <cfRule type="cellIs" dxfId="381" priority="29" stopIfTrue="1" operator="equal">
      <formula>"N/T"</formula>
    </cfRule>
    <cfRule type="cellIs" dxfId="380" priority="30" stopIfTrue="1" operator="equal">
      <formula>"N/D"</formula>
    </cfRule>
  </conditionalFormatting>
  <conditionalFormatting sqref="F627:J627">
    <cfRule type="expression" dxfId="379" priority="19" stopIfTrue="1">
      <formula>ISBLANK(F627)</formula>
    </cfRule>
    <cfRule type="cellIs" dxfId="378" priority="20" stopIfTrue="1" operator="equal">
      <formula>"Pasa"</formula>
    </cfRule>
    <cfRule type="cellIs" dxfId="377" priority="21" stopIfTrue="1" operator="equal">
      <formula>"Falla"</formula>
    </cfRule>
    <cfRule type="cellIs" dxfId="376" priority="22" stopIfTrue="1" operator="equal">
      <formula>"N/A"</formula>
    </cfRule>
    <cfRule type="cellIs" dxfId="375" priority="23" stopIfTrue="1" operator="equal">
      <formula>"N/T"</formula>
    </cfRule>
    <cfRule type="cellIs" dxfId="374" priority="24" stopIfTrue="1" operator="equal">
      <formula>"N/D"</formula>
    </cfRule>
  </conditionalFormatting>
  <conditionalFormatting sqref="F665:J665">
    <cfRule type="expression" dxfId="373" priority="13" stopIfTrue="1">
      <formula>ISBLANK(F665)</formula>
    </cfRule>
    <cfRule type="cellIs" dxfId="372" priority="14" stopIfTrue="1" operator="equal">
      <formula>"Pasa"</formula>
    </cfRule>
    <cfRule type="cellIs" dxfId="371" priority="15" stopIfTrue="1" operator="equal">
      <formula>"Falla"</formula>
    </cfRule>
    <cfRule type="cellIs" dxfId="370" priority="16" stopIfTrue="1" operator="equal">
      <formula>"N/A"</formula>
    </cfRule>
    <cfRule type="cellIs" dxfId="369" priority="17" stopIfTrue="1" operator="equal">
      <formula>"N/T"</formula>
    </cfRule>
    <cfRule type="cellIs" dxfId="368" priority="18" stopIfTrue="1" operator="equal">
      <formula>"N/D"</formula>
    </cfRule>
  </conditionalFormatting>
  <conditionalFormatting sqref="F703:J703">
    <cfRule type="expression" dxfId="367" priority="7" stopIfTrue="1">
      <formula>ISBLANK(F703)</formula>
    </cfRule>
    <cfRule type="cellIs" dxfId="366" priority="8" stopIfTrue="1" operator="equal">
      <formula>"Pasa"</formula>
    </cfRule>
    <cfRule type="cellIs" dxfId="365" priority="9" stopIfTrue="1" operator="equal">
      <formula>"Falla"</formula>
    </cfRule>
    <cfRule type="cellIs" dxfId="364" priority="10" stopIfTrue="1" operator="equal">
      <formula>"N/A"</formula>
    </cfRule>
    <cfRule type="cellIs" dxfId="363" priority="11" stopIfTrue="1" operator="equal">
      <formula>"N/T"</formula>
    </cfRule>
    <cfRule type="cellIs" dxfId="362" priority="12" stopIfTrue="1" operator="equal">
      <formula>"N/D"</formula>
    </cfRule>
  </conditionalFormatting>
  <conditionalFormatting sqref="F741:J741">
    <cfRule type="expression" dxfId="361" priority="1" stopIfTrue="1">
      <formula>ISBLANK(F741)</formula>
    </cfRule>
    <cfRule type="cellIs" dxfId="360" priority="2" stopIfTrue="1" operator="equal">
      <formula>"Pasa"</formula>
    </cfRule>
    <cfRule type="cellIs" dxfId="359" priority="3" stopIfTrue="1" operator="equal">
      <formula>"Falla"</formula>
    </cfRule>
    <cfRule type="cellIs" dxfId="358" priority="4" stopIfTrue="1" operator="equal">
      <formula>"N/A"</formula>
    </cfRule>
    <cfRule type="cellIs" dxfId="357" priority="5" stopIfTrue="1" operator="equal">
      <formula>"N/T"</formula>
    </cfRule>
    <cfRule type="cellIs" dxfId="356"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topLeftCell="A503" zoomScale="85" zoomScaleNormal="85" workbookViewId="0">
      <selection activeCell="D636" sqref="D636:D641"/>
    </sheetView>
  </sheetViews>
  <sheetFormatPr baseColWidth="10" defaultColWidth="11.54296875" defaultRowHeight="12.5"/>
  <cols>
    <col min="1" max="1" width="7.81640625" style="14" customWidth="1"/>
    <col min="2" max="2" width="16.1796875" style="158" customWidth="1"/>
    <col min="3" max="3" width="56" style="14" customWidth="1"/>
    <col min="4" max="4" width="18.26953125" style="139" customWidth="1"/>
    <col min="5" max="5" width="5.54296875" style="14" customWidth="1"/>
    <col min="6" max="6" width="13.453125" style="14" customWidth="1"/>
    <col min="7" max="7" width="14.26953125" style="14" customWidth="1"/>
    <col min="8" max="9" width="12.54296875" style="14" customWidth="1"/>
    <col min="10" max="11" width="14.26953125" style="14" customWidth="1"/>
    <col min="12" max="15" width="12.54296875" style="14" customWidth="1"/>
    <col min="16" max="16" width="19.453125" style="14" customWidth="1"/>
    <col min="17" max="17" width="7.26953125" style="14" customWidth="1"/>
    <col min="18" max="18" width="8.7265625" style="14" customWidth="1"/>
    <col min="19" max="19" width="10.26953125" style="14" customWidth="1"/>
    <col min="20" max="20" width="11" style="14" customWidth="1"/>
    <col min="21" max="21" width="7.7265625" style="14" customWidth="1"/>
    <col min="22" max="22" width="8.7265625" style="14" customWidth="1"/>
    <col min="23" max="23" width="13.453125" style="14" customWidth="1"/>
    <col min="24" max="24" width="11.54296875" style="14"/>
    <col min="25" max="25" width="7.54296875" style="14" customWidth="1"/>
    <col min="26" max="64" width="14.453125" style="14" customWidth="1"/>
    <col min="65" max="16384" width="11.54296875" style="14"/>
  </cols>
  <sheetData>
    <row r="1" spans="1:26" ht="14.1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96</v>
      </c>
      <c r="C8" s="19"/>
      <c r="D8" s="133"/>
      <c r="E8" s="19"/>
      <c r="F8" s="19"/>
      <c r="G8" s="19"/>
      <c r="H8" s="19"/>
      <c r="I8" s="19"/>
      <c r="J8" s="19"/>
      <c r="K8" s="19"/>
      <c r="L8" s="19"/>
      <c r="M8" s="19"/>
      <c r="N8" s="19"/>
      <c r="O8" s="19"/>
    </row>
    <row r="9" spans="1:26" ht="21.65" customHeight="1">
      <c r="B9" s="156" t="s">
        <v>97</v>
      </c>
      <c r="C9" s="19"/>
      <c r="D9" s="133"/>
      <c r="E9" s="19"/>
      <c r="F9" s="19"/>
      <c r="G9" s="19"/>
      <c r="H9" s="19"/>
      <c r="I9" s="19"/>
      <c r="J9" s="19"/>
      <c r="K9" s="19"/>
      <c r="L9" s="19"/>
      <c r="M9" s="19"/>
      <c r="N9" s="19"/>
      <c r="O9" s="19"/>
    </row>
    <row r="10" spans="1:26" ht="17.149999999999999" customHeight="1" thickBot="1">
      <c r="A10" s="19"/>
      <c r="B10" s="19"/>
      <c r="C10" s="19"/>
      <c r="D10" s="133"/>
      <c r="E10" s="19"/>
      <c r="K10" s="19"/>
      <c r="L10" s="19"/>
      <c r="M10" s="19"/>
      <c r="N10" s="19"/>
      <c r="O10" s="19"/>
      <c r="P10" s="19"/>
      <c r="Q10" s="19"/>
      <c r="R10" s="19"/>
      <c r="S10" s="19"/>
      <c r="T10" s="19"/>
      <c r="U10" s="19"/>
      <c r="V10" s="19"/>
      <c r="W10" s="19"/>
      <c r="X10" s="19"/>
      <c r="Y10" s="19"/>
    </row>
    <row r="11" spans="1:26" ht="25.4" customHeight="1">
      <c r="B11" s="209" t="s">
        <v>55</v>
      </c>
      <c r="C11" s="210"/>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126</v>
      </c>
      <c r="H12" s="67">
        <f ca="1">IF(($G$15+$K$15)=0,0,G12/($G$15+$K$15))</f>
        <v>0.41176470588235292</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180</v>
      </c>
      <c r="H14" s="67">
        <f ca="1">IF(($G$15+$K$15)=0,0,G14/($G$15+$K$15))</f>
        <v>0.58823529411764708</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306</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9"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https://www.comunidad.madrid/hospital/villalba/</v>
      </c>
      <c r="D19" s="164" t="s">
        <v>73</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https://www.comunidad.madrid/hospital/villalba/ciudadanos</v>
      </c>
      <c r="D20" s="164" t="s">
        <v>73</v>
      </c>
      <c r="E20" s="133" t="str">
        <f t="shared" si="0"/>
        <v/>
      </c>
      <c r="F20" s="147">
        <f ca="1">COUNTIF($D19:INDIRECT("$D" &amp;  SUM(ROW()-1,'03.Muestra'!$D$45)-1),F19)</f>
        <v>0</v>
      </c>
      <c r="G20" s="147">
        <f ca="1">COUNTIF($D19:INDIRECT("$D" &amp;  SUM(ROW()-1,'03.Muestra'!$D$45)-1),G19)</f>
        <v>0</v>
      </c>
      <c r="H20" s="147">
        <f ca="1">COUNTIF($D19:INDIRECT("$D" &amp;  SUM(ROW()-1,'03.Muestra'!$D$45)-1),H19)</f>
        <v>18</v>
      </c>
      <c r="I20" s="147">
        <f ca="1">COUNTIF($D19:INDIRECT("$D" &amp;  SUM(ROW()-1,'03.Muestra'!$D$45)-1),I19)</f>
        <v>0</v>
      </c>
      <c r="J20" s="147">
        <f ca="1">COUNTIF($D19:INDIRECT("$D" &amp;  SUM(ROW()-1,'03.Muestra'!$D$45)-1),J19)</f>
        <v>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https://www.comunidad.madrid/hospital/villalba/profesionales</v>
      </c>
      <c r="D21" s="164" t="s">
        <v>73</v>
      </c>
      <c r="E21" s="133" t="str">
        <f t="shared" si="0"/>
        <v/>
      </c>
      <c r="F21" s="19"/>
      <c r="G21" s="19"/>
      <c r="H21" s="19"/>
      <c r="I21" s="19"/>
      <c r="J21" s="19"/>
      <c r="K21" s="19"/>
      <c r="N21" s="149"/>
      <c r="O21" s="19"/>
      <c r="AJ21" s="19"/>
    </row>
    <row r="22" spans="2:36" ht="12" customHeight="1">
      <c r="B22" s="140" t="str">
        <f>IF( ISBLANK('03.Muestra'!$C11),"",'03.Muestra'!$C11)</f>
        <v>Comunicaciones</v>
      </c>
      <c r="C22" s="140" t="str">
        <f>IF( ISBLANK('03.Muestra'!$E11),"",'03.Muestra'!$E11)</f>
        <v>https://www.comunidad.madrid/hospital/villalba/comunicacion</v>
      </c>
      <c r="D22" s="164" t="s">
        <v>73</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https://www.comunidad.madrid/hospital/villalba/nosotros</v>
      </c>
      <c r="D23" s="164" t="s">
        <v>73</v>
      </c>
      <c r="E23" s="133" t="str">
        <f t="shared" si="0"/>
        <v/>
      </c>
      <c r="F23" s="150"/>
      <c r="G23" s="19"/>
      <c r="H23" s="19"/>
      <c r="I23" s="19"/>
      <c r="K23" s="148" t="s">
        <v>73</v>
      </c>
      <c r="L23" s="149" t="s">
        <v>74</v>
      </c>
      <c r="N23" s="19"/>
      <c r="O23" s="19"/>
      <c r="AJ23" s="19"/>
    </row>
    <row r="24" spans="2:36" ht="12" customHeight="1">
      <c r="B24" s="140" t="str">
        <f>IF( ISBLANK('03.Muestra'!$C13),"",'03.Muestra'!$C13)</f>
        <v>Preguntas frecuentes</v>
      </c>
      <c r="C24" s="140" t="str">
        <f>IF( ISBLANK('03.Muestra'!$E13),"",'03.Muestra'!$E13)</f>
        <v>https://www.comunidad.madrid/hospital/villalba/ciudadanos/preguntas-frecuentes</v>
      </c>
      <c r="D24" s="164" t="s">
        <v>73</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Actividades</v>
      </c>
      <c r="C25" s="140" t="str">
        <f>IF( ISBLANK('03.Muestra'!$E14),"",'03.Muestra'!$E14)</f>
        <v>https://www.comunidad.madrid/hospital/villalba/ciudadanos/actividades</v>
      </c>
      <c r="D25" s="164" t="s">
        <v>73</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Reclamaciones</v>
      </c>
      <c r="C26" s="140" t="str">
        <f>IF( ISBLANK('03.Muestra'!$E15),"",'03.Muestra'!$E15)</f>
        <v>https://www.comunidad.madrid/hospital/villalba/reclamaciones-sugerencias-agradecimientos</v>
      </c>
      <c r="D26" s="164" t="s">
        <v>73</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Zona Influencia</v>
      </c>
      <c r="C27" s="140" t="str">
        <f>IF( ISBLANK('03.Muestra'!$E16),"",'03.Muestra'!$E16)</f>
        <v>https://www.comunidad.madrid/hospital/villalba/nosotros/oferta-asistencial/zona-influencia</v>
      </c>
      <c r="D27" s="164" t="s">
        <v>73</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Area materno infantil</v>
      </c>
      <c r="C28" s="140" t="str">
        <f>IF( ISBLANK('03.Muestra'!$E17),"",'03.Muestra'!$E17)</f>
        <v>https://www.comunidad.madrid/hospital/villalba/profesionales/area-materno-infantil</v>
      </c>
      <c r="D28" s="164" t="s">
        <v>73</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Servicios Centrales</v>
      </c>
      <c r="C29" s="140" t="str">
        <f>IF( ISBLANK('03.Muestra'!$E18),"",'03.Muestra'!$E18)</f>
        <v>https://www.comunidad.madrid/hospital/villalba/profesionales/servicios-centrales</v>
      </c>
      <c r="D29" s="164" t="s">
        <v>73</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Ultimos contenidos</v>
      </c>
      <c r="C30" s="140" t="str">
        <f>IF( ISBLANK('03.Muestra'!$E19),"",'03.Muestra'!$E19)</f>
        <v>https://www.comunidad.madrid/hospital/villalba/comunicacion/sindicacion-ultimos-contenidos</v>
      </c>
      <c r="D30" s="164" t="s">
        <v>73</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Instalaciones</v>
      </c>
      <c r="C31" s="140" t="str">
        <f>IF( ISBLANK('03.Muestra'!$E20),"",'03.Muestra'!$E20)</f>
        <v>https://www.comunidad.madrid/hospital/villalba/nosotros/recursos-humanos/instalaciones</v>
      </c>
      <c r="D31" s="164" t="s">
        <v>73</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Transparencia</v>
      </c>
      <c r="C32" s="140" t="str">
        <f>IF( ISBLANK('03.Muestra'!$E21),"",'03.Muestra'!$E21)</f>
        <v>https://www.comunidad.madrid/hospital/villalba/nosotros/transparencia</v>
      </c>
      <c r="D32" s="164" t="s">
        <v>73</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https://www.comunidad.madrid/hospital/villalba/sitemap</v>
      </c>
      <c r="D33" s="164" t="s">
        <v>73</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https://www.comunidad.madrid/hospital/villalba/comunicacion/noticias</v>
      </c>
      <c r="D34" s="164" t="s">
        <v>73</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https://www.comunidad.madrid/hospital/villalba/aviso-legal-privacidad</v>
      </c>
      <c r="D35" s="164" t="s">
        <v>73</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https://www.comunidad.madrid/hospital/villalba/buscar?search_api_fulltext=&amp;nombre=</v>
      </c>
      <c r="D36" s="164" t="s">
        <v>73</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ref="D37:D53" si="1">IF(AND(B37&lt;&gt;"",C37&lt;&gt;""),"N/T","")</f>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https://www.comunidad.madrid/hospital/villalba/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https://www.comunidad.madrid/hospital/villalba/ciudadanos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18</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https://www.comunidad.madrid/hospital/villalba/profesionales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https://www.comunidad.madrid/hospital/villalba/comunicacion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https://www.comunidad.madrid/hospital/villalba/nosotros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Preguntas frecuentes</v>
      </c>
      <c r="C62" s="140" t="str">
        <f>IF( ISBLANK('03.Muestra'!$E13),"",'03.Muestra'!$E13)</f>
        <v>https://www.comunidad.madrid/hospital/villalba/ciudadanos/preguntas-frecuentes</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https://www.comunidad.madrid/hospital/villalba/ciudadanos/actividades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https://www.comunidad.madrid/hospital/villalba/reclamaciones-sugerencias-agradecimientos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https://www.comunidad.madrid/hospital/villalba/nosotros/oferta-asistencial/zona-influencia</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Area materno infantil</v>
      </c>
      <c r="C66" s="140" t="str">
        <f>IF( ISBLANK('03.Muestra'!$E17),"",'03.Muestra'!$E17)</f>
        <v>https://www.comunidad.madrid/hospital/villalba/profesionales/area-materno-infantil</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https://www.comunidad.madrid/hospital/villalba/profesionales/servicios-centrales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https://www.comunidad.madrid/hospital/villalba/comunicacion/sindicacion-ultimos-contenidos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Instalaciones</v>
      </c>
      <c r="C69" s="140" t="str">
        <f>IF( ISBLANK('03.Muestra'!$E20),"",'03.Muestra'!$E20)</f>
        <v>https://www.comunidad.madrid/hospital/villalba/nosotros/recursos-humanos/instalaciones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https://www.comunidad.madrid/hospital/villalba/nosotros/transparencia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https://www.comunidad.madrid/hospital/villalba/sitemap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https://www.comunidad.madrid/hospital/villalba/comunicacion/noticias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https://www.comunidad.madrid/hospital/villalba/aviso-legal-privacidad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https://www.comunidad.madrid/hospital/villalba/buscar?search_api_fulltext=&amp;nombre=</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https://www.comunidad.madrid/hospital/villalba/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https://www.comunidad.madrid/hospital/villalba/ciudadanos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https://www.comunidad.madrid/hospital/villalba/profesionales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https://www.comunidad.madrid/hospital/villalba/comunicacion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https://www.comunidad.madrid/hospital/villalba/nosotros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Preguntas frecuentes</v>
      </c>
      <c r="C100" s="140" t="str">
        <f>IF( ISBLANK('03.Muestra'!$E13),"",'03.Muestra'!$E13)</f>
        <v>https://www.comunidad.madrid/hospital/villalba/ciudadanos/preguntas-frecuentes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https://www.comunidad.madrid/hospital/villalba/ciudadanos/actividades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https://www.comunidad.madrid/hospital/villalba/reclamaciones-sugerencias-agradecimientos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https://www.comunidad.madrid/hospital/villalba/nosotros/oferta-asistencial/zona-influencia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Area materno infantil</v>
      </c>
      <c r="C104" s="140" t="str">
        <f>IF( ISBLANK('03.Muestra'!$E17),"",'03.Muestra'!$E17)</f>
        <v>https://www.comunidad.madrid/hospital/villalba/profesionales/area-materno-infantil</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https://www.comunidad.madrid/hospital/villalba/profesionales/servicios-centrales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https://www.comunidad.madrid/hospital/villalba/comunicacion/sindicacion-ultimos-contenidos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Instalaciones</v>
      </c>
      <c r="C107" s="140" t="str">
        <f>IF( ISBLANK('03.Muestra'!$E20),"",'03.Muestra'!$E20)</f>
        <v>https://www.comunidad.madrid/hospital/villalba/nosotros/recursos-humanos/instalaciones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https://www.comunidad.madrid/hospital/villalba/nosotros/transparencia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https://www.comunidad.madrid/hospital/villalba/sitemap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https://www.comunidad.madrid/hospital/villalba/comunicacion/noticias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https://www.comunidad.madrid/hospital/villalba/aviso-legal-privacidad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https://www.comunidad.madrid/hospital/villalba/buscar?search_api_fulltext=&amp;nombre=</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https://www.comunidad.madrid/hospital/villalba/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https://www.comunidad.madrid/hospital/villalba/ciudadanos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https://www.comunidad.madrid/hospital/villalba/profesionales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https://www.comunidad.madrid/hospital/villalba/comunicacion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https://www.comunidad.madrid/hospital/villalba/nosotros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Preguntas frecuentes</v>
      </c>
      <c r="C138" s="140" t="str">
        <f>IF( ISBLANK('03.Muestra'!$E13),"",'03.Muestra'!$E13)</f>
        <v>https://www.comunidad.madrid/hospital/villalba/ciudadanos/preguntas-frecuentes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https://www.comunidad.madrid/hospital/villalba/ciudadanos/actividades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https://www.comunidad.madrid/hospital/villalba/reclamaciones-sugerencias-agradecimientos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https://www.comunidad.madrid/hospital/villalba/nosotros/oferta-asistencial/zona-influencia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Area materno infantil</v>
      </c>
      <c r="C142" s="140" t="str">
        <f>IF( ISBLANK('03.Muestra'!$E17),"",'03.Muestra'!$E17)</f>
        <v>https://www.comunidad.madrid/hospital/villalba/profesionales/area-materno-infantil</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https://www.comunidad.madrid/hospital/villalba/profesionales/servicios-centrales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https://www.comunidad.madrid/hospital/villalba/comunicacion/sindicacion-ultimos-contenidos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Instalaciones</v>
      </c>
      <c r="C145" s="140" t="str">
        <f>IF( ISBLANK('03.Muestra'!$E20),"",'03.Muestra'!$E20)</f>
        <v>https://www.comunidad.madrid/hospital/villalba/nosotros/recursos-humanos/instalaciones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https://www.comunidad.madrid/hospital/villalba/nosotros/transparencia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https://www.comunidad.madrid/hospital/villalba/sitemap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https://www.comunidad.madrid/hospital/villalba/comunicacion/noticias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https://www.comunidad.madrid/hospital/villalba/aviso-legal-privacidad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https://www.comunidad.madrid/hospital/villalba/buscar?search_api_fulltext=&amp;nombre=</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https://www.comunidad.madrid/hospital/villalba/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https://www.comunidad.madrid/hospital/villalba/ciudadanos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18</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https://www.comunidad.madrid/hospital/villalba/profesionales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https://www.comunidad.madrid/hospital/villalba/comunicacion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https://www.comunidad.madrid/hospital/villalba/nosotros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Preguntas frecuentes</v>
      </c>
      <c r="C176" s="140" t="str">
        <f>IF( ISBLANK('03.Muestra'!$E13),"",'03.Muestra'!$E13)</f>
        <v>https://www.comunidad.madrid/hospital/villalba/ciudadanos/preguntas-frecuentes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https://www.comunidad.madrid/hospital/villalba/ciudadanos/actividades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https://www.comunidad.madrid/hospital/villalba/reclamaciones-sugerencias-agradecimientos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https://www.comunidad.madrid/hospital/villalba/nosotros/oferta-asistencial/zona-influencia</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Area materno infantil</v>
      </c>
      <c r="C180" s="140" t="str">
        <f>IF( ISBLANK('03.Muestra'!$E17),"",'03.Muestra'!$E17)</f>
        <v>https://www.comunidad.madrid/hospital/villalba/profesionales/area-materno-infantil</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https://www.comunidad.madrid/hospital/villalba/profesionales/servicios-centrales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https://www.comunidad.madrid/hospital/villalba/comunicacion/sindicacion-ultimos-contenidos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Instalaciones</v>
      </c>
      <c r="C183" s="140" t="str">
        <f>IF( ISBLANK('03.Muestra'!$E20),"",'03.Muestra'!$E20)</f>
        <v>https://www.comunidad.madrid/hospital/villalba/nosotros/recursos-humanos/instalaciones</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https://www.comunidad.madrid/hospital/villalba/nosotros/transparencia</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https://www.comunidad.madrid/hospital/villalba/sitemap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https://www.comunidad.madrid/hospital/villalba/comunicacion/noticias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https://www.comunidad.madrid/hospital/villalba/aviso-legal-privacidad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https://www.comunidad.madrid/hospital/villalba/buscar?search_api_fulltext=&amp;nombre=</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ref="D189:D205" si="9">IF(AND(B189&lt;&gt;"",C189&lt;&gt;""),"N/T","")</f>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https://www.comunidad.madrid/hospital/villalba/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https://www.comunidad.madrid/hospital/villalba/ciudadanos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https://www.comunidad.madrid/hospital/villalba/profesionales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https://www.comunidad.madrid/hospital/villalba/comunicacion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https://www.comunidad.madrid/hospital/villalba/nosotros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Preguntas frecuentes</v>
      </c>
      <c r="C214" s="140" t="str">
        <f>IF( ISBLANK('03.Muestra'!$E13),"",'03.Muestra'!$E13)</f>
        <v>https://www.comunidad.madrid/hospital/villalba/ciudadanos/preguntas-frecuentes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https://www.comunidad.madrid/hospital/villalba/ciudadanos/actividades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https://www.comunidad.madrid/hospital/villalba/reclamaciones-sugerencias-agradecimientos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https://www.comunidad.madrid/hospital/villalba/nosotros/oferta-asistencial/zona-influencia</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Area materno infantil</v>
      </c>
      <c r="C218" s="140" t="str">
        <f>IF( ISBLANK('03.Muestra'!$E17),"",'03.Muestra'!$E17)</f>
        <v>https://www.comunidad.madrid/hospital/villalba/profesionales/area-materno-infantil</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https://www.comunidad.madrid/hospital/villalba/profesionales/servicios-centrales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https://www.comunidad.madrid/hospital/villalba/comunicacion/sindicacion-ultimos-contenidos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Instalaciones</v>
      </c>
      <c r="C221" s="140" t="str">
        <f>IF( ISBLANK('03.Muestra'!$E20),"",'03.Muestra'!$E20)</f>
        <v>https://www.comunidad.madrid/hospital/villalba/nosotros/recursos-humanos/instalaciones</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https://www.comunidad.madrid/hospital/villalba/nosotros/transparencia</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https://www.comunidad.madrid/hospital/villalba/sitemap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https://www.comunidad.madrid/hospital/villalba/comunicacion/noticias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https://www.comunidad.madrid/hospital/villalba/aviso-legal-privacidad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https://www.comunidad.madrid/hospital/villalba/buscar?search_api_fulltext=&amp;nombre=</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https://www.comunidad.madrid/hospital/villalba/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https://www.comunidad.madrid/hospital/villalba/ciudadanos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18</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https://www.comunidad.madrid/hospital/villalba/profesionales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https://www.comunidad.madrid/hospital/villalba/comunicacion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https://www.comunidad.madrid/hospital/villalba/nosotros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Preguntas frecuentes</v>
      </c>
      <c r="C252" s="140" t="str">
        <f>IF( ISBLANK('03.Muestra'!$E13),"",'03.Muestra'!$E13)</f>
        <v>https://www.comunidad.madrid/hospital/villalba/ciudadanos/preguntas-frecuentes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https://www.comunidad.madrid/hospital/villalba/ciudadanos/actividades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https://www.comunidad.madrid/hospital/villalba/reclamaciones-sugerencias-agradecimientos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https://www.comunidad.madrid/hospital/villalba/nosotros/oferta-asistencial/zona-influencia</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Area materno infantil</v>
      </c>
      <c r="C256" s="140" t="str">
        <f>IF( ISBLANK('03.Muestra'!$E17),"",'03.Muestra'!$E17)</f>
        <v>https://www.comunidad.madrid/hospital/villalba/profesionales/area-materno-infantil</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https://www.comunidad.madrid/hospital/villalba/profesionales/servicios-centrales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https://www.comunidad.madrid/hospital/villalba/comunicacion/sindicacion-ultimos-contenidos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Instalaciones</v>
      </c>
      <c r="C259" s="140" t="str">
        <f>IF( ISBLANK('03.Muestra'!$E20),"",'03.Muestra'!$E20)</f>
        <v>https://www.comunidad.madrid/hospital/villalba/nosotros/recursos-humanos/instalaciones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https://www.comunidad.madrid/hospital/villalba/nosotros/transparencia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https://www.comunidad.madrid/hospital/villalba/sitemap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https://www.comunidad.madrid/hospital/villalba/comunicacion/noticias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https://www.comunidad.madrid/hospital/villalba/aviso-legal-privacidad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https://www.comunidad.madrid/hospital/villalba/buscar?search_api_fulltext=&amp;nombre=</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https://www.comunidad.madrid/hospital/villalba/</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https://www.comunidad.madrid/hospital/villalba/ciudadanos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18</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https://www.comunidad.madrid/hospital/villalba/profesionales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https://www.comunidad.madrid/hospital/villalba/comunicacion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https://www.comunidad.madrid/hospital/villalba/nosotros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Preguntas frecuentes</v>
      </c>
      <c r="C290" s="140" t="str">
        <f>IF( ISBLANK('03.Muestra'!$E13),"",'03.Muestra'!$E13)</f>
        <v>https://www.comunidad.madrid/hospital/villalba/ciudadanos/preguntas-frecuentes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https://www.comunidad.madrid/hospital/villalba/ciudadanos/actividades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https://www.comunidad.madrid/hospital/villalba/reclamaciones-sugerencias-agradecimientos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https://www.comunidad.madrid/hospital/villalba/nosotros/oferta-asistencial/zona-influencia</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Area materno infantil</v>
      </c>
      <c r="C294" s="140" t="str">
        <f>IF( ISBLANK('03.Muestra'!$E17),"",'03.Muestra'!$E17)</f>
        <v>https://www.comunidad.madrid/hospital/villalba/profesionales/area-materno-infantil</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https://www.comunidad.madrid/hospital/villalba/profesionales/servicios-centrales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https://www.comunidad.madrid/hospital/villalba/comunicacion/sindicacion-ultimos-contenidos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Instalaciones</v>
      </c>
      <c r="C297" s="140" t="str">
        <f>IF( ISBLANK('03.Muestra'!$E20),"",'03.Muestra'!$E20)</f>
        <v>https://www.comunidad.madrid/hospital/villalba/nosotros/recursos-humanos/instalaciones</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https://www.comunidad.madrid/hospital/villalba/nosotros/transparencia</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https://www.comunidad.madrid/hospital/villalba/sitemap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https://www.comunidad.madrid/hospital/villalba/comunicacion/noticias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https://www.comunidad.madrid/hospital/villalba/aviso-legal-privacidad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https://www.comunidad.madrid/hospital/villalba/buscar?search_api_fulltext=&amp;nombre=</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https://www.comunidad.madrid/hospital/villalba/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https://www.comunidad.madrid/hospital/villalba/ciudadanos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18</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https://www.comunidad.madrid/hospital/villalba/profesionales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https://www.comunidad.madrid/hospital/villalba/comunicacion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https://www.comunidad.madrid/hospital/villalba/nosotros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Preguntas frecuentes</v>
      </c>
      <c r="C328" s="140" t="str">
        <f>IF( ISBLANK('03.Muestra'!$E13),"",'03.Muestra'!$E13)</f>
        <v>https://www.comunidad.madrid/hospital/villalba/ciudadanos/preguntas-frecuentes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https://www.comunidad.madrid/hospital/villalba/ciudadanos/actividades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https://www.comunidad.madrid/hospital/villalba/reclamaciones-sugerencias-agradecimientos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https://www.comunidad.madrid/hospital/villalba/nosotros/oferta-asistencial/zona-influencia</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Area materno infantil</v>
      </c>
      <c r="C332" s="140" t="str">
        <f>IF( ISBLANK('03.Muestra'!$E17),"",'03.Muestra'!$E17)</f>
        <v>https://www.comunidad.madrid/hospital/villalba/profesionales/area-materno-infantil</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https://www.comunidad.madrid/hospital/villalba/profesionales/servicios-centrales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https://www.comunidad.madrid/hospital/villalba/comunicacion/sindicacion-ultimos-contenidos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Instalaciones</v>
      </c>
      <c r="C335" s="140" t="str">
        <f>IF( ISBLANK('03.Muestra'!$E20),"",'03.Muestra'!$E20)</f>
        <v>https://www.comunidad.madrid/hospital/villalba/nosotros/recursos-humanos/instalaciones</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https://www.comunidad.madrid/hospital/villalba/nosotros/transparencia</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https://www.comunidad.madrid/hospital/villalba/sitemap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https://www.comunidad.madrid/hospital/villalba/comunicacion/noticias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https://www.comunidad.madrid/hospital/villalba/aviso-legal-privacidad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https://www.comunidad.madrid/hospital/villalba/buscar?search_api_fulltext=&amp;nombre=</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https://www.comunidad.madrid/hospital/villalba/</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https://www.comunidad.madrid/hospital/villalba/ciudadanos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18</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https://www.comunidad.madrid/hospital/villalba/profesionales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https://www.comunidad.madrid/hospital/villalba/comunicacion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https://www.comunidad.madrid/hospital/villalba/nosotros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Preguntas frecuentes</v>
      </c>
      <c r="C366" s="140" t="str">
        <f>IF( ISBLANK('03.Muestra'!$E13),"",'03.Muestra'!$E13)</f>
        <v>https://www.comunidad.madrid/hospital/villalba/ciudadanos/preguntas-frecuentes</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https://www.comunidad.madrid/hospital/villalba/ciudadanos/actividades</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https://www.comunidad.madrid/hospital/villalba/reclamaciones-sugerencias-agradecimientos</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https://www.comunidad.madrid/hospital/villalba/nosotros/oferta-asistencial/zona-influencia</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Area materno infantil</v>
      </c>
      <c r="C370" s="140" t="str">
        <f>IF( ISBLANK('03.Muestra'!$E17),"",'03.Muestra'!$E17)</f>
        <v>https://www.comunidad.madrid/hospital/villalba/profesionales/area-materno-infantil</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https://www.comunidad.madrid/hospital/villalba/profesionales/servicios-centrales</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https://www.comunidad.madrid/hospital/villalba/comunicacion/sindicacion-ultimos-contenidos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Instalaciones</v>
      </c>
      <c r="C373" s="140" t="str">
        <f>IF( ISBLANK('03.Muestra'!$E20),"",'03.Muestra'!$E20)</f>
        <v>https://www.comunidad.madrid/hospital/villalba/nosotros/recursos-humanos/instalaciones</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https://www.comunidad.madrid/hospital/villalba/nosotros/transparencia</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https://www.comunidad.madrid/hospital/villalba/sitemap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https://www.comunidad.madrid/hospital/villalba/comunicacion/noticias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https://www.comunidad.madrid/hospital/villalba/aviso-legal-privacidad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https://www.comunidad.madrid/hospital/villalba/buscar?search_api_fulltext=&amp;nombre=</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https://www.comunidad.madrid/hospital/villalba/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https://www.comunidad.madrid/hospital/villalba/ciudadanos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18</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https://www.comunidad.madrid/hospital/villalba/profesionales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https://www.comunidad.madrid/hospital/villalba/comunicacion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https://www.comunidad.madrid/hospital/villalba/nosotros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Preguntas frecuentes</v>
      </c>
      <c r="C404" s="140" t="str">
        <f>IF( ISBLANK('03.Muestra'!$E13),"",'03.Muestra'!$E13)</f>
        <v>https://www.comunidad.madrid/hospital/villalba/ciudadanos/preguntas-frecuentes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https://www.comunidad.madrid/hospital/villalba/ciudadanos/actividades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Reclamaciones</v>
      </c>
      <c r="C406" s="140" t="str">
        <f>IF( ISBLANK('03.Muestra'!$E15),"",'03.Muestra'!$E15)</f>
        <v>https://www.comunidad.madrid/hospital/villalba/reclamaciones-sugerencias-agradecimientos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Zona Influencia</v>
      </c>
      <c r="C407" s="140" t="str">
        <f>IF( ISBLANK('03.Muestra'!$E16),"",'03.Muestra'!$E16)</f>
        <v>https://www.comunidad.madrid/hospital/villalba/nosotros/oferta-asistencial/zona-influencia</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Area materno infantil</v>
      </c>
      <c r="C408" s="140" t="str">
        <f>IF( ISBLANK('03.Muestra'!$E17),"",'03.Muestra'!$E17)</f>
        <v>https://www.comunidad.madrid/hospital/villalba/profesionales/area-materno-infantil</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Servicios Centrales</v>
      </c>
      <c r="C409" s="140" t="str">
        <f>IF( ISBLANK('03.Muestra'!$E18),"",'03.Muestra'!$E18)</f>
        <v>https://www.comunidad.madrid/hospital/villalba/profesionales/servicios-centrales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Ultimos contenidos</v>
      </c>
      <c r="C410" s="140" t="str">
        <f>IF( ISBLANK('03.Muestra'!$E19),"",'03.Muestra'!$E19)</f>
        <v>https://www.comunidad.madrid/hospital/villalba/comunicacion/sindicacion-ultimos-contenidos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Instalaciones</v>
      </c>
      <c r="C411" s="140" t="str">
        <f>IF( ISBLANK('03.Muestra'!$E20),"",'03.Muestra'!$E20)</f>
        <v>https://www.comunidad.madrid/hospital/villalba/nosotros/recursos-humanos/instalaciones</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Transparencia</v>
      </c>
      <c r="C412" s="140" t="str">
        <f>IF( ISBLANK('03.Muestra'!$E21),"",'03.Muestra'!$E21)</f>
        <v>https://www.comunidad.madrid/hospital/villalba/nosotros/transparencia</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https://www.comunidad.madrid/hospital/villalba/sitemap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https://www.comunidad.madrid/hospital/villalba/comunicacion/noticias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https://www.comunidad.madrid/hospital/villalba/aviso-legal-privacidad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Buscador</v>
      </c>
      <c r="C416" s="140" t="str">
        <f>IF( ISBLANK('03.Muestra'!$E25),"",'03.Muestra'!$E25)</f>
        <v>https://www.comunidad.madrid/hospital/villalba/buscar?search_api_fulltext=&amp;nombre=</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https://www.comunidad.madrid/hospital/villalba/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https://www.comunidad.madrid/hospital/villalba/ciudadanos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18</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https://www.comunidad.madrid/hospital/villalba/profesionales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https://www.comunidad.madrid/hospital/villalba/comunicacion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https://www.comunidad.madrid/hospital/villalba/nosotros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Preguntas frecuentes</v>
      </c>
      <c r="C442" s="140" t="str">
        <f>IF( ISBLANK('03.Muestra'!$E13),"",'03.Muestra'!$E13)</f>
        <v>https://www.comunidad.madrid/hospital/villalba/ciudadanos/preguntas-frecuentes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https://www.comunidad.madrid/hospital/villalba/ciudadanos/actividades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Reclamaciones</v>
      </c>
      <c r="C444" s="140" t="str">
        <f>IF( ISBLANK('03.Muestra'!$E15),"",'03.Muestra'!$E15)</f>
        <v>https://www.comunidad.madrid/hospital/villalba/reclamaciones-sugerencias-agradecimientos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Zona Influencia</v>
      </c>
      <c r="C445" s="140" t="str">
        <f>IF( ISBLANK('03.Muestra'!$E16),"",'03.Muestra'!$E16)</f>
        <v>https://www.comunidad.madrid/hospital/villalba/nosotros/oferta-asistencial/zona-influencia</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Area materno infantil</v>
      </c>
      <c r="C446" s="140" t="str">
        <f>IF( ISBLANK('03.Muestra'!$E17),"",'03.Muestra'!$E17)</f>
        <v>https://www.comunidad.madrid/hospital/villalba/profesionales/area-materno-infantil</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Servicios Centrales</v>
      </c>
      <c r="C447" s="140" t="str">
        <f>IF( ISBLANK('03.Muestra'!$E18),"",'03.Muestra'!$E18)</f>
        <v>https://www.comunidad.madrid/hospital/villalba/profesionales/servicios-centrales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Ultimos contenidos</v>
      </c>
      <c r="C448" s="140" t="str">
        <f>IF( ISBLANK('03.Muestra'!$E19),"",'03.Muestra'!$E19)</f>
        <v>https://www.comunidad.madrid/hospital/villalba/comunicacion/sindicacion-ultimos-contenidos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Instalaciones</v>
      </c>
      <c r="C449" s="140" t="str">
        <f>IF( ISBLANK('03.Muestra'!$E20),"",'03.Muestra'!$E20)</f>
        <v>https://www.comunidad.madrid/hospital/villalba/nosotros/recursos-humanos/instalaciones</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Transparencia</v>
      </c>
      <c r="C450" s="140" t="str">
        <f>IF( ISBLANK('03.Muestra'!$E21),"",'03.Muestra'!$E21)</f>
        <v>https://www.comunidad.madrid/hospital/villalba/nosotros/transparencia</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https://www.comunidad.madrid/hospital/villalba/sitemap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https://www.comunidad.madrid/hospital/villalba/comunicacion/noticias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https://www.comunidad.madrid/hospital/villalba/aviso-legal-privacidad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Buscador</v>
      </c>
      <c r="C454" s="140" t="str">
        <f>IF( ISBLANK('03.Muestra'!$E25),"",'03.Muestra'!$E25)</f>
        <v>https://www.comunidad.madrid/hospital/villalba/buscar?search_api_fulltext=&amp;nombre=</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https://www.comunidad.madrid/hospital/villalba/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https://www.comunidad.madrid/hospital/villalba/ciudadanos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18</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https://www.comunidad.madrid/hospital/villalba/profesionales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https://www.comunidad.madrid/hospital/villalba/comunicacion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https://www.comunidad.madrid/hospital/villalba/nosotros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Preguntas frecuentes</v>
      </c>
      <c r="C480" s="140" t="str">
        <f>IF( ISBLANK('03.Muestra'!$E13),"",'03.Muestra'!$E13)</f>
        <v>https://www.comunidad.madrid/hospital/villalba/ciudadanos/preguntas-frecuentes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https://www.comunidad.madrid/hospital/villalba/ciudadanos/actividades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Reclamaciones</v>
      </c>
      <c r="C482" s="140" t="str">
        <f>IF( ISBLANK('03.Muestra'!$E15),"",'03.Muestra'!$E15)</f>
        <v>https://www.comunidad.madrid/hospital/villalba/reclamaciones-sugerencias-agradecimientos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Zona Influencia</v>
      </c>
      <c r="C483" s="140" t="str">
        <f>IF( ISBLANK('03.Muestra'!$E16),"",'03.Muestra'!$E16)</f>
        <v>https://www.comunidad.madrid/hospital/villalba/nosotros/oferta-asistencial/zona-influencia</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Area materno infantil</v>
      </c>
      <c r="C484" s="140" t="str">
        <f>IF( ISBLANK('03.Muestra'!$E17),"",'03.Muestra'!$E17)</f>
        <v>https://www.comunidad.madrid/hospital/villalba/profesionales/area-materno-infantil</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Servicios Centrales</v>
      </c>
      <c r="C485" s="140" t="str">
        <f>IF( ISBLANK('03.Muestra'!$E18),"",'03.Muestra'!$E18)</f>
        <v>https://www.comunidad.madrid/hospital/villalba/profesionales/servicios-centrales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Ultimos contenidos</v>
      </c>
      <c r="C486" s="140" t="str">
        <f>IF( ISBLANK('03.Muestra'!$E19),"",'03.Muestra'!$E19)</f>
        <v>https://www.comunidad.madrid/hospital/villalba/comunicacion/sindicacion-ultimos-contenidos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Instalaciones</v>
      </c>
      <c r="C487" s="140" t="str">
        <f>IF( ISBLANK('03.Muestra'!$E20),"",'03.Muestra'!$E20)</f>
        <v>https://www.comunidad.madrid/hospital/villalba/nosotros/recursos-humanos/instalaciones</v>
      </c>
      <c r="D487" s="164" t="s">
        <v>73</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Transparencia</v>
      </c>
      <c r="C488" s="140" t="str">
        <f>IF( ISBLANK('03.Muestra'!$E21),"",'03.Muestra'!$E21)</f>
        <v>https://www.comunidad.madrid/hospital/villalba/nosotros/transparencia</v>
      </c>
      <c r="D488" s="164" t="s">
        <v>73</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https://www.comunidad.madrid/hospital/villalba/sitemap</v>
      </c>
      <c r="D489" s="164" t="s">
        <v>73</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https://www.comunidad.madrid/hospital/villalba/comunicacion/noticias</v>
      </c>
      <c r="D490" s="164" t="s">
        <v>73</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https://www.comunidad.madrid/hospital/villalba/aviso-legal-privacidad</v>
      </c>
      <c r="D491" s="164" t="s">
        <v>73</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Buscador</v>
      </c>
      <c r="C492" s="140" t="str">
        <f>IF( ISBLANK('03.Muestra'!$E25),"",'03.Muestra'!$E25)</f>
        <v>https://www.comunidad.madrid/hospital/villalba/buscar?search_api_fulltext=&amp;nombre=</v>
      </c>
      <c r="D492" s="164" t="s">
        <v>73</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https://www.comunidad.madrid/hospital/villalba/</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https://www.comunidad.madrid/hospital/villalba/ciudadanos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18</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https://www.comunidad.madrid/hospital/villalba/profesionales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https://www.comunidad.madrid/hospital/villalba/comunicacion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https://www.comunidad.madrid/hospital/villalba/nosotros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Preguntas frecuentes</v>
      </c>
      <c r="C518" s="140" t="str">
        <f>IF( ISBLANK('03.Muestra'!$E13),"",'03.Muestra'!$E13)</f>
        <v>https://www.comunidad.madrid/hospital/villalba/ciudadanos/preguntas-frecuentes</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https://www.comunidad.madrid/hospital/villalba/ciudadanos/actividades</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Reclamaciones</v>
      </c>
      <c r="C520" s="140" t="str">
        <f>IF( ISBLANK('03.Muestra'!$E15),"",'03.Muestra'!$E15)</f>
        <v>https://www.comunidad.madrid/hospital/villalba/reclamaciones-sugerencias-agradecimientos</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Zona Influencia</v>
      </c>
      <c r="C521" s="140" t="str">
        <f>IF( ISBLANK('03.Muestra'!$E16),"",'03.Muestra'!$E16)</f>
        <v>https://www.comunidad.madrid/hospital/villalba/nosotros/oferta-asistencial/zona-influencia</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Area materno infantil</v>
      </c>
      <c r="C522" s="140" t="str">
        <f>IF( ISBLANK('03.Muestra'!$E17),"",'03.Muestra'!$E17)</f>
        <v>https://www.comunidad.madrid/hospital/villalba/profesionales/area-materno-infantil</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Servicios Centrales</v>
      </c>
      <c r="C523" s="140" t="str">
        <f>IF( ISBLANK('03.Muestra'!$E18),"",'03.Muestra'!$E18)</f>
        <v>https://www.comunidad.madrid/hospital/villalba/profesionales/servicios-centrales</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Ultimos contenidos</v>
      </c>
      <c r="C524" s="140" t="str">
        <f>IF( ISBLANK('03.Muestra'!$E19),"",'03.Muestra'!$E19)</f>
        <v>https://www.comunidad.madrid/hospital/villalba/comunicacion/sindicacion-ultimos-contenidos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Instalaciones</v>
      </c>
      <c r="C525" s="140" t="str">
        <f>IF( ISBLANK('03.Muestra'!$E20),"",'03.Muestra'!$E20)</f>
        <v>https://www.comunidad.madrid/hospital/villalba/nosotros/recursos-humanos/instalaciones</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Transparencia</v>
      </c>
      <c r="C526" s="140" t="str">
        <f>IF( ISBLANK('03.Muestra'!$E21),"",'03.Muestra'!$E21)</f>
        <v>https://www.comunidad.madrid/hospital/villalba/nosotros/transparencia</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https://www.comunidad.madrid/hospital/villalba/sitemap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https://www.comunidad.madrid/hospital/villalba/comunicacion/noticias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https://www.comunidad.madrid/hospital/villalba/aviso-legal-privacidad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Buscador</v>
      </c>
      <c r="C530" s="140" t="str">
        <f>IF( ISBLANK('03.Muestra'!$E25),"",'03.Muestra'!$E25)</f>
        <v>https://www.comunidad.madrid/hospital/villalba/buscar?search_api_fulltext=&amp;nombre=</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https://www.comunidad.madrid/hospital/villalba/</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https://www.comunidad.madrid/hospital/villalba/ciudadanos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18</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https://www.comunidad.madrid/hospital/villalba/profesionales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https://www.comunidad.madrid/hospital/villalba/comunicacion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https://www.comunidad.madrid/hospital/villalba/nosotros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Preguntas frecuentes</v>
      </c>
      <c r="C556" s="140" t="str">
        <f>IF( ISBLANK('03.Muestra'!$E13),"",'03.Muestra'!$E13)</f>
        <v>https://www.comunidad.madrid/hospital/villalba/ciudadanos/preguntas-frecuentes</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https://www.comunidad.madrid/hospital/villalba/ciudadanos/actividades</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Reclamaciones</v>
      </c>
      <c r="C558" s="140" t="str">
        <f>IF( ISBLANK('03.Muestra'!$E15),"",'03.Muestra'!$E15)</f>
        <v>https://www.comunidad.madrid/hospital/villalba/reclamaciones-sugerencias-agradecimientos</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Zona Influencia</v>
      </c>
      <c r="C559" s="140" t="str">
        <f>IF( ISBLANK('03.Muestra'!$E16),"",'03.Muestra'!$E16)</f>
        <v>https://www.comunidad.madrid/hospital/villalba/nosotros/oferta-asistencial/zona-influencia</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Area materno infantil</v>
      </c>
      <c r="C560" s="140" t="str">
        <f>IF( ISBLANK('03.Muestra'!$E17),"",'03.Muestra'!$E17)</f>
        <v>https://www.comunidad.madrid/hospital/villalba/profesionales/area-materno-infantil</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Servicios Centrales</v>
      </c>
      <c r="C561" s="140" t="str">
        <f>IF( ISBLANK('03.Muestra'!$E18),"",'03.Muestra'!$E18)</f>
        <v>https://www.comunidad.madrid/hospital/villalba/profesionales/servicios-centrales</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Ultimos contenidos</v>
      </c>
      <c r="C562" s="140" t="str">
        <f>IF( ISBLANK('03.Muestra'!$E19),"",'03.Muestra'!$E19)</f>
        <v>https://www.comunidad.madrid/hospital/villalba/comunicacion/sindicacion-ultimos-contenidos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Instalaciones</v>
      </c>
      <c r="C563" s="140" t="str">
        <f>IF( ISBLANK('03.Muestra'!$E20),"",'03.Muestra'!$E20)</f>
        <v>https://www.comunidad.madrid/hospital/villalba/nosotros/recursos-humanos/instalaciones</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Transparencia</v>
      </c>
      <c r="C564" s="140" t="str">
        <f>IF( ISBLANK('03.Muestra'!$E21),"",'03.Muestra'!$E21)</f>
        <v>https://www.comunidad.madrid/hospital/villalba/nosotros/transparencia</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https://www.comunidad.madrid/hospital/villalba/sitemap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https://www.comunidad.madrid/hospital/villalba/comunicacion/noticias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https://www.comunidad.madrid/hospital/villalba/aviso-legal-privacidad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Buscador</v>
      </c>
      <c r="C568" s="140" t="str">
        <f>IF( ISBLANK('03.Muestra'!$E25),"",'03.Muestra'!$E25)</f>
        <v>https://www.comunidad.madrid/hospital/villalba/buscar?search_api_fulltext=&amp;nombre=</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5"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https://www.comunidad.madrid/hospital/villalba/</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https://www.comunidad.madrid/hospital/villalba/ciudadanos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18</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https://www.comunidad.madrid/hospital/villalba/profesionales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ISBLANK('03.Muestra'!$C11),"",'03.Muestra'!$E11)</f>
        <v>https://www.comunidad.madrid/hospital/villalba/comunicacion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https://www.comunidad.madrid/hospital/villalba/nosotros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Preguntas frecuentes</v>
      </c>
      <c r="C594" s="140" t="str">
        <f>IF( ISBLANK('03.Muestra'!$C13),"",'03.Muestra'!$E13)</f>
        <v>https://www.comunidad.madrid/hospital/villalba/ciudadanos/preguntas-frecuentes</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ISBLANK('03.Muestra'!$C14),"",'03.Muestra'!$E14)</f>
        <v>https://www.comunidad.madrid/hospital/villalba/ciudadanos/actividades</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Reclamaciones</v>
      </c>
      <c r="C596" s="140" t="str">
        <f>IF( ISBLANK('03.Muestra'!$C15),"",'03.Muestra'!$E15)</f>
        <v>https://www.comunidad.madrid/hospital/villalba/reclamaciones-sugerencias-agradecimientos</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Zona Influencia</v>
      </c>
      <c r="C597" s="140" t="str">
        <f>IF( ISBLANK('03.Muestra'!$C16),"",'03.Muestra'!$E16)</f>
        <v>https://www.comunidad.madrid/hospital/villalba/nosotros/oferta-asistencial/zona-influencia</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Area materno infantil</v>
      </c>
      <c r="C598" s="140" t="str">
        <f>IF( ISBLANK('03.Muestra'!$C17),"",'03.Muestra'!$E17)</f>
        <v>https://www.comunidad.madrid/hospital/villalba/profesionales/area-materno-infantil</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Servicios Centrales</v>
      </c>
      <c r="C599" s="140" t="str">
        <f>IF( ISBLANK('03.Muestra'!$C18),"",'03.Muestra'!$E18)</f>
        <v>https://www.comunidad.madrid/hospital/villalba/profesionales/servicios-centrales</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Ultimos contenidos</v>
      </c>
      <c r="C600" s="140" t="str">
        <f>IF( ISBLANK('03.Muestra'!$C19),"",'03.Muestra'!$E19)</f>
        <v>https://www.comunidad.madrid/hospital/villalba/comunicacion/sindicacion-ultimos-contenidos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Instalaciones</v>
      </c>
      <c r="C601" s="140" t="str">
        <f>IF( ISBLANK('03.Muestra'!$C20),"",'03.Muestra'!$E20)</f>
        <v>https://www.comunidad.madrid/hospital/villalba/nosotros/recursos-humanos/instalaciones</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Transparencia</v>
      </c>
      <c r="C602" s="140" t="str">
        <f>IF( ISBLANK('03.Muestra'!$C21),"",'03.Muestra'!$E21)</f>
        <v>https://www.comunidad.madrid/hospital/villalba/nosotros/transparencia</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https://www.comunidad.madrid/hospital/villalba/sitemap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https://www.comunidad.madrid/hospital/villalba/comunicacion/noticias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https://www.comunidad.madrid/hospital/villalba/aviso-legal-privacidad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Buscador</v>
      </c>
      <c r="C606" s="140" t="str">
        <f>IF( ISBLANK('03.Muestra'!$C25),"",'03.Muestra'!$E25)</f>
        <v>https://www.comunidad.madrid/hospital/villalba/buscar?search_api_fulltext=&amp;nombre=</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ref="D607:D623" si="31">IF(AND(B607&lt;&gt;"",C607&lt;&gt;""),"N/T","")</f>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https://www.comunidad.madrid/hospital/villalba/</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https://www.comunidad.madrid/hospital/villalba/ciudadanos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18</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https://www.comunidad.madrid/hospital/villalba/profesionales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https://www.comunidad.madrid/hospital/villalba/comunicacion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https://www.comunidad.madrid/hospital/villalba/nosotros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Preguntas frecuentes</v>
      </c>
      <c r="C632" s="140" t="str">
        <f>IF( ISBLANK('03.Muestra'!$E13),"",'03.Muestra'!$E13)</f>
        <v>https://www.comunidad.madrid/hospital/villalba/ciudadanos/preguntas-frecuentes</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https://www.comunidad.madrid/hospital/villalba/ciudadanos/actividades</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Reclamaciones</v>
      </c>
      <c r="C634" s="140" t="str">
        <f>IF( ISBLANK('03.Muestra'!$E15),"",'03.Muestra'!$E15)</f>
        <v>https://www.comunidad.madrid/hospital/villalba/reclamaciones-sugerencias-agradecimientos</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Zona Influencia</v>
      </c>
      <c r="C635" s="140" t="str">
        <f>IF( ISBLANK('03.Muestra'!$E16),"",'03.Muestra'!$E16)</f>
        <v>https://www.comunidad.madrid/hospital/villalba/nosotros/oferta-asistencial/zona-influencia</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Area materno infantil</v>
      </c>
      <c r="C636" s="140" t="str">
        <f>IF( ISBLANK('03.Muestra'!$E17),"",'03.Muestra'!$E17)</f>
        <v>https://www.comunidad.madrid/hospital/villalba/profesionales/area-materno-infantil</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Servicios Centrales</v>
      </c>
      <c r="C637" s="140" t="str">
        <f>IF( ISBLANK('03.Muestra'!$E18),"",'03.Muestra'!$E18)</f>
        <v>https://www.comunidad.madrid/hospital/villalba/profesionales/servicios-centrales</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Ultimos contenidos</v>
      </c>
      <c r="C638" s="140" t="str">
        <f>IF( ISBLANK('03.Muestra'!$E19),"",'03.Muestra'!$E19)</f>
        <v>https://www.comunidad.madrid/hospital/villalba/comunicacion/sindicacion-ultimos-contenidos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Instalaciones</v>
      </c>
      <c r="C639" s="140" t="str">
        <f>IF( ISBLANK('03.Muestra'!$E20),"",'03.Muestra'!$E20)</f>
        <v>https://www.comunidad.madrid/hospital/villalba/nosotros/recursos-humanos/instalaciones</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Transparencia</v>
      </c>
      <c r="C640" s="140" t="str">
        <f>IF( ISBLANK('03.Muestra'!$E21),"",'03.Muestra'!$E21)</f>
        <v>https://www.comunidad.madrid/hospital/villalba/nosotros/transparencia</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https://www.comunidad.madrid/hospital/villalba/sitemap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https://www.comunidad.madrid/hospital/villalba/comunicacion/noticias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https://www.comunidad.madrid/hospital/villalba/aviso-legal-privacidad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Buscador</v>
      </c>
      <c r="C644" s="140" t="str">
        <f>IF( ISBLANK('03.Muestra'!$E25),"",'03.Muestra'!$E25)</f>
        <v>https://www.comunidad.madrid/hospital/villalba/buscar?search_api_fulltext=&amp;nombre=</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55" priority="271" stopIfTrue="1" operator="equal">
      <formula>"ERR"</formula>
    </cfRule>
  </conditionalFormatting>
  <conditionalFormatting sqref="D37:D53 D189:D205 D531:D547 D95:D96 D133:D135 D209:D211 D247:D249 D111:D129 D148:D167 D226:D243 D263:D281 D57:D91 D285:D319 D323:D357 D361:D395 D399:D433 D437:D471 D475:D509 D551:D585 D589:D623 D627:D661">
    <cfRule type="expression" dxfId="354" priority="260" stopIfTrue="1">
      <formula>ISBLANK(D37)</formula>
    </cfRule>
    <cfRule type="cellIs" dxfId="353" priority="261" stopIfTrue="1" operator="equal">
      <formula>"Pasa"</formula>
    </cfRule>
    <cfRule type="cellIs" dxfId="352" priority="262" stopIfTrue="1" operator="equal">
      <formula>"Falla"</formula>
    </cfRule>
    <cfRule type="cellIs" dxfId="351" priority="263" stopIfTrue="1" operator="equal">
      <formula>"N/A"</formula>
    </cfRule>
    <cfRule type="cellIs" dxfId="350" priority="264" stopIfTrue="1" operator="equal">
      <formula>"N/T"</formula>
    </cfRule>
    <cfRule type="cellIs" dxfId="349" priority="265" stopIfTrue="1" operator="equal">
      <formula>"N/D"</formula>
    </cfRule>
  </conditionalFormatting>
  <conditionalFormatting sqref="F19:J19">
    <cfRule type="expression" dxfId="348" priority="253" stopIfTrue="1">
      <formula>ISBLANK(F19)</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57:J57">
    <cfRule type="expression" dxfId="342" priority="247" stopIfTrue="1">
      <formula>ISBLANK(F57)</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95:J95">
    <cfRule type="expression" dxfId="336" priority="241" stopIfTrue="1">
      <formula>ISBLANK(F95)</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133:J133">
    <cfRule type="expression" dxfId="330" priority="235" stopIfTrue="1">
      <formula>ISBLANK(F133)</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171:J171">
    <cfRule type="expression" dxfId="324" priority="229" stopIfTrue="1">
      <formula>ISBLANK(F171)</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209:J209">
    <cfRule type="expression" dxfId="318" priority="223" stopIfTrue="1">
      <formula>ISBLANK(F209)</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247:J247">
    <cfRule type="expression" dxfId="312" priority="217" stopIfTrue="1">
      <formula>ISBLANK(F247)</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285:J285">
    <cfRule type="expression" dxfId="306" priority="211" stopIfTrue="1">
      <formula>ISBLANK(F285)</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323:J323">
    <cfRule type="expression" dxfId="300" priority="205" stopIfTrue="1">
      <formula>ISBLANK(F323)</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361:J361">
    <cfRule type="expression" dxfId="294" priority="199" stopIfTrue="1">
      <formula>ISBLANK(F361)</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399:J399">
    <cfRule type="expression" dxfId="288" priority="193" stopIfTrue="1">
      <formula>ISBLANK(F399)</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437:J437">
    <cfRule type="expression" dxfId="282" priority="187" stopIfTrue="1">
      <formula>ISBLANK(F437)</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475:J475">
    <cfRule type="expression" dxfId="276" priority="181" stopIfTrue="1">
      <formula>ISBLANK(F475)</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513:J513">
    <cfRule type="expression" dxfId="270" priority="175" stopIfTrue="1">
      <formula>ISBLANK(F513)</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F551:J551">
    <cfRule type="expression" dxfId="264" priority="169" stopIfTrue="1">
      <formula>ISBLANK(F551)</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F589:J589">
    <cfRule type="expression" dxfId="258" priority="163" stopIfTrue="1">
      <formula>ISBLANK(F589)</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F627:J627">
    <cfRule type="expression" dxfId="252" priority="157" stopIfTrue="1">
      <formula>ISBLANK(F627)</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19:D27">
    <cfRule type="expression" dxfId="246" priority="151" stopIfTrue="1">
      <formula>ISBLANK(D19)</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171:D172">
    <cfRule type="expression" dxfId="240" priority="145" stopIfTrue="1">
      <formula>ISBLANK(D171)</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513:D515">
    <cfRule type="expression" dxfId="234" priority="139" stopIfTrue="1">
      <formula>ISBLANK(D513)</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34:D36">
    <cfRule type="expression" dxfId="228" priority="133" stopIfTrue="1">
      <formula>ISBLANK(D34)</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530">
    <cfRule type="expression" dxfId="222" priority="127" stopIfTrue="1">
      <formula>ISBLANK(D530)</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86:D188">
    <cfRule type="expression" dxfId="216" priority="121" stopIfTrue="1">
      <formula>ISBLANK(D186)</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97:D103">
    <cfRule type="expression" dxfId="210" priority="115" stopIfTrue="1">
      <formula>ISBLANK(D97)</formula>
    </cfRule>
    <cfRule type="cellIs" dxfId="209" priority="116" stopIfTrue="1" operator="equal">
      <formula>"Pasa"</formula>
    </cfRule>
    <cfRule type="cellIs" dxfId="208" priority="117" stopIfTrue="1" operator="equal">
      <formula>"Falla"</formula>
    </cfRule>
    <cfRule type="cellIs" dxfId="207" priority="118" stopIfTrue="1" operator="equal">
      <formula>"N/A"</formula>
    </cfRule>
    <cfRule type="cellIs" dxfId="206" priority="119" stopIfTrue="1" operator="equal">
      <formula>"N/T"</formula>
    </cfRule>
    <cfRule type="cellIs" dxfId="205" priority="120" stopIfTrue="1" operator="equal">
      <formula>"N/D"</formula>
    </cfRule>
  </conditionalFormatting>
  <conditionalFormatting sqref="D136:D137">
    <cfRule type="expression" dxfId="204" priority="109" stopIfTrue="1">
      <formula>ISBLANK(D136)</formula>
    </cfRule>
    <cfRule type="cellIs" dxfId="203" priority="110" stopIfTrue="1" operator="equal">
      <formula>"Pasa"</formula>
    </cfRule>
    <cfRule type="cellIs" dxfId="202" priority="111" stopIfTrue="1" operator="equal">
      <formula>"Falla"</formula>
    </cfRule>
    <cfRule type="cellIs" dxfId="201" priority="112" stopIfTrue="1" operator="equal">
      <formula>"N/A"</formula>
    </cfRule>
    <cfRule type="cellIs" dxfId="200" priority="113" stopIfTrue="1" operator="equal">
      <formula>"N/T"</formula>
    </cfRule>
    <cfRule type="cellIs" dxfId="199" priority="114" stopIfTrue="1" operator="equal">
      <formula>"N/D"</formula>
    </cfRule>
  </conditionalFormatting>
  <conditionalFormatting sqref="D173:D174 D178:D179">
    <cfRule type="expression" dxfId="198" priority="103" stopIfTrue="1">
      <formula>ISBLANK(D173)</formula>
    </cfRule>
    <cfRule type="cellIs" dxfId="197" priority="104" stopIfTrue="1" operator="equal">
      <formula>"Pasa"</formula>
    </cfRule>
    <cfRule type="cellIs" dxfId="196" priority="105" stopIfTrue="1" operator="equal">
      <formula>"Falla"</formula>
    </cfRule>
    <cfRule type="cellIs" dxfId="195" priority="106" stopIfTrue="1" operator="equal">
      <formula>"N/A"</formula>
    </cfRule>
    <cfRule type="cellIs" dxfId="194" priority="107" stopIfTrue="1" operator="equal">
      <formula>"N/T"</formula>
    </cfRule>
    <cfRule type="cellIs" dxfId="193" priority="108" stopIfTrue="1" operator="equal">
      <formula>"N/D"</formula>
    </cfRule>
  </conditionalFormatting>
  <conditionalFormatting sqref="D212:D213 D224:D225">
    <cfRule type="expression" dxfId="192" priority="91" stopIfTrue="1">
      <formula>ISBLANK(D212)</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250:D251">
    <cfRule type="expression" dxfId="186" priority="85" stopIfTrue="1">
      <formula>ISBLANK(D250)</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529">
    <cfRule type="expression" dxfId="180" priority="79" stopIfTrue="1">
      <formula>ISBLANK(D529)</formula>
    </cfRule>
    <cfRule type="cellIs" dxfId="179" priority="80" stopIfTrue="1" operator="equal">
      <formula>"Pasa"</formula>
    </cfRule>
    <cfRule type="cellIs" dxfId="178" priority="81" stopIfTrue="1" operator="equal">
      <formula>"Falla"</formula>
    </cfRule>
    <cfRule type="cellIs" dxfId="177" priority="82" stopIfTrue="1" operator="equal">
      <formula>"N/A"</formula>
    </cfRule>
    <cfRule type="cellIs" dxfId="176" priority="83" stopIfTrue="1" operator="equal">
      <formula>"N/T"</formula>
    </cfRule>
    <cfRule type="cellIs" dxfId="175" priority="84" stopIfTrue="1" operator="equal">
      <formula>"N/D"</formula>
    </cfRule>
  </conditionalFormatting>
  <conditionalFormatting sqref="D138:D141">
    <cfRule type="expression" dxfId="174" priority="73" stopIfTrue="1">
      <formula>ISBLANK(D138)</formula>
    </cfRule>
    <cfRule type="cellIs" dxfId="173" priority="74" stopIfTrue="1" operator="equal">
      <formula>"Pasa"</formula>
    </cfRule>
    <cfRule type="cellIs" dxfId="172" priority="75" stopIfTrue="1" operator="equal">
      <formula>"Falla"</formula>
    </cfRule>
    <cfRule type="cellIs" dxfId="171" priority="76" stopIfTrue="1" operator="equal">
      <formula>"N/A"</formula>
    </cfRule>
    <cfRule type="cellIs" dxfId="170" priority="77" stopIfTrue="1" operator="equal">
      <formula>"N/T"</formula>
    </cfRule>
    <cfRule type="cellIs" dxfId="169" priority="78" stopIfTrue="1" operator="equal">
      <formula>"N/D"</formula>
    </cfRule>
  </conditionalFormatting>
  <conditionalFormatting sqref="D175:D177">
    <cfRule type="expression" dxfId="168" priority="67" stopIfTrue="1">
      <formula>ISBLANK(D175)</formula>
    </cfRule>
    <cfRule type="cellIs" dxfId="167" priority="68" stopIfTrue="1" operator="equal">
      <formula>"Pasa"</formula>
    </cfRule>
    <cfRule type="cellIs" dxfId="166" priority="69" stopIfTrue="1" operator="equal">
      <formula>"Falla"</formula>
    </cfRule>
    <cfRule type="cellIs" dxfId="165" priority="70" stopIfTrue="1" operator="equal">
      <formula>"N/A"</formula>
    </cfRule>
    <cfRule type="cellIs" dxfId="164" priority="71" stopIfTrue="1" operator="equal">
      <formula>"N/T"</formula>
    </cfRule>
    <cfRule type="cellIs" dxfId="163" priority="72" stopIfTrue="1" operator="equal">
      <formula>"N/D"</formula>
    </cfRule>
  </conditionalFormatting>
  <conditionalFormatting sqref="D214:D217">
    <cfRule type="expression" dxfId="162" priority="55" stopIfTrue="1">
      <formula>ISBLANK(D214)</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252:D254">
    <cfRule type="expression" dxfId="156" priority="49" stopIfTrue="1">
      <formula>ISBLANK(D252)</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516:D521">
    <cfRule type="expression" dxfId="150" priority="43" stopIfTrue="1">
      <formula>ISBLANK(D516)</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28:D33">
    <cfRule type="expression" dxfId="144" priority="37" stopIfTrue="1">
      <formula>ISBLANK(D28)</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104:D110">
    <cfRule type="expression" dxfId="138" priority="31" stopIfTrue="1">
      <formula>ISBLANK(D104)</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142:D147">
    <cfRule type="expression" dxfId="132" priority="25" stopIfTrue="1">
      <formula>ISBLANK(D142)</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180:D185">
    <cfRule type="expression" dxfId="126" priority="19" stopIfTrue="1">
      <formula>ISBLANK(D180)</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218:D223">
    <cfRule type="expression" dxfId="120" priority="13" stopIfTrue="1">
      <formula>ISBLANK(D218)</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255:D262">
    <cfRule type="expression" dxfId="114" priority="7" stopIfTrue="1">
      <formula>ISBLANK(D255)</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22:D528">
    <cfRule type="expression" dxfId="108" priority="1" stopIfTrue="1">
      <formula>ISBLANK(D522)</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topLeftCell="A421" zoomScale="90" zoomScaleNormal="90" workbookViewId="0">
      <selection activeCell="D370" sqref="D370:D375"/>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54296875" style="14" customWidth="1"/>
    <col min="6" max="6" width="13.453125" style="14" customWidth="1"/>
    <col min="7" max="7" width="13.7265625" style="14" customWidth="1"/>
    <col min="8" max="9" width="11.81640625" style="14" customWidth="1"/>
    <col min="10" max="10" width="14.26953125" style="14" customWidth="1"/>
    <col min="11" max="11" width="13.54296875" style="14" customWidth="1"/>
    <col min="12" max="15" width="11.81640625" style="14" customWidth="1"/>
    <col min="16" max="16" width="21" style="14" customWidth="1"/>
    <col min="17" max="17" width="8" style="14" customWidth="1"/>
    <col min="18" max="18" width="8.7265625" style="14" customWidth="1"/>
    <col min="19" max="19" width="11" style="14" customWidth="1"/>
    <col min="20" max="20" width="10.1796875" style="14" customWidth="1"/>
    <col min="21" max="21" width="7.26953125" style="14" customWidth="1"/>
    <col min="22" max="24" width="8.7265625" style="14" customWidth="1"/>
    <col min="25" max="25" width="7"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115</v>
      </c>
      <c r="C8" s="19"/>
      <c r="D8" s="133"/>
      <c r="E8" s="19"/>
      <c r="F8" s="19"/>
      <c r="G8" s="19"/>
      <c r="H8" s="19"/>
      <c r="I8" s="19"/>
      <c r="J8" s="19"/>
      <c r="K8" s="19"/>
      <c r="L8" s="19"/>
      <c r="M8" s="19"/>
      <c r="N8" s="19"/>
      <c r="O8" s="19"/>
    </row>
    <row r="9" spans="1:26" ht="21.65" customHeight="1">
      <c r="B9" s="137" t="s">
        <v>116</v>
      </c>
      <c r="C9" s="19"/>
      <c r="D9" s="133"/>
      <c r="E9" s="19"/>
      <c r="F9" s="19"/>
      <c r="G9" s="19"/>
      <c r="H9" s="19"/>
      <c r="I9" s="19"/>
      <c r="J9" s="19"/>
      <c r="K9" s="19"/>
      <c r="L9" s="19"/>
      <c r="M9" s="19"/>
      <c r="N9" s="19"/>
      <c r="O9" s="19"/>
    </row>
    <row r="10" spans="1:26" ht="17.149999999999999" customHeight="1" thickBot="1">
      <c r="B10" s="19"/>
      <c r="C10" s="19"/>
      <c r="D10" s="133"/>
      <c r="E10" s="19"/>
      <c r="K10" s="19"/>
      <c r="L10" s="19"/>
      <c r="M10" s="19"/>
      <c r="N10" s="19"/>
      <c r="O10" s="19"/>
    </row>
    <row r="11" spans="1:26" ht="25.4" customHeight="1">
      <c r="B11" s="209" t="s">
        <v>55</v>
      </c>
      <c r="C11" s="210"/>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54</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36</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90</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180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9"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https://www.comunidad.madrid/hospital/villalba/</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https://www.comunidad.madrid/hospital/villalba/ciudadanos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18</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https://www.comunidad.madrid/hospital/villalba/profesionales</v>
      </c>
      <c r="D21" s="164" t="s">
        <v>64</v>
      </c>
      <c r="E21" s="133" t="str">
        <f t="shared" si="0"/>
        <v/>
      </c>
      <c r="F21" s="19"/>
      <c r="G21" s="19"/>
      <c r="H21" s="19"/>
      <c r="I21" s="19"/>
      <c r="J21" s="19"/>
      <c r="K21" s="19"/>
      <c r="W21" s="19"/>
      <c r="X21" s="19"/>
      <c r="Y21" s="19"/>
    </row>
    <row r="22" spans="2:25" ht="12" customHeight="1">
      <c r="B22" s="140" t="str">
        <f>IF( ISBLANK('03.Muestra'!$C11),"",'03.Muestra'!$C11)</f>
        <v>Comunicaciones</v>
      </c>
      <c r="C22" s="140" t="str">
        <f>IF( ISBLANK('03.Muestra'!$E11),"",'03.Muestra'!$E11)</f>
        <v>https://www.comunidad.madrid/hospital/villalba/comunicacion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https://www.comunidad.madrid/hospital/villalba/nosotros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Preguntas frecuentes</v>
      </c>
      <c r="C24" s="140" t="str">
        <f>IF( ISBLANK('03.Muestra'!$E13),"",'03.Muestra'!$E13)</f>
        <v>https://www.comunidad.madrid/hospital/villalba/ciudadanos/preguntas-frecuentes</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Actividades</v>
      </c>
      <c r="C25" s="140" t="str">
        <f>IF( ISBLANK('03.Muestra'!$E14),"",'03.Muestra'!$E14)</f>
        <v>https://www.comunidad.madrid/hospital/villalba/ciudadanos/actividades</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Reclamaciones</v>
      </c>
      <c r="C26" s="140" t="str">
        <f>IF( ISBLANK('03.Muestra'!$E15),"",'03.Muestra'!$E15)</f>
        <v>https://www.comunidad.madrid/hospital/villalba/reclamaciones-sugerencias-agradecimientos</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Zona Influencia</v>
      </c>
      <c r="C27" s="140" t="str">
        <f>IF( ISBLANK('03.Muestra'!$E16),"",'03.Muestra'!$E16)</f>
        <v>https://www.comunidad.madrid/hospital/villalba/nosotros/oferta-asistencial/zona-influencia</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Area materno infantil</v>
      </c>
      <c r="C28" s="140" t="str">
        <f>IF( ISBLANK('03.Muestra'!$E17),"",'03.Muestra'!$E17)</f>
        <v>https://www.comunidad.madrid/hospital/villalba/profesionales/area-materno-infantil</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Servicios Centrales</v>
      </c>
      <c r="C29" s="140" t="str">
        <f>IF( ISBLANK('03.Muestra'!$E18),"",'03.Muestra'!$E18)</f>
        <v>https://www.comunidad.madrid/hospital/villalba/profesionales/servicios-centrales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Ultimos contenidos</v>
      </c>
      <c r="C30" s="140" t="str">
        <f>IF( ISBLANK('03.Muestra'!$E19),"",'03.Muestra'!$E19)</f>
        <v>https://www.comunidad.madrid/hospital/villalba/comunicacion/sindicacion-ultimos-contenidos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Instalaciones</v>
      </c>
      <c r="C31" s="140" t="str">
        <f>IF( ISBLANK('03.Muestra'!$E20),"",'03.Muestra'!$E20)</f>
        <v>https://www.comunidad.madrid/hospital/villalba/nosotros/recursos-humanos/instalaciones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Transparencia</v>
      </c>
      <c r="C32" s="140" t="str">
        <f>IF( ISBLANK('03.Muestra'!$E21),"",'03.Muestra'!$E21)</f>
        <v>https://www.comunidad.madrid/hospital/villalba/nosotros/transparencia</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https://www.comunidad.madrid/hospital/villalba/sitemap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https://www.comunidad.madrid/hospital/villalba/comunicacion/noticias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https://www.comunidad.madrid/hospital/villalba/aviso-legal-privacidad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https://www.comunidad.madrid/hospital/villalba/buscar?search_api_fulltext=&amp;nombre=</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ref="D37:D53" si="1">IF(AND(B37&lt;&gt;"",C37&lt;&gt;""),"N/T","")</f>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https://www.comunidad.madrid/hospital/villalba/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https://www.comunidad.madrid/hospital/villalba/ciudadanos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https://www.comunidad.madrid/hospital/villalba/profesionales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https://www.comunidad.madrid/hospital/villalba/comunicacion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https://www.comunidad.madrid/hospital/villalba/nosotros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Preguntas frecuentes</v>
      </c>
      <c r="C62" s="140" t="str">
        <f>IF( ISBLANK('03.Muestra'!$E13),"",'03.Muestra'!$E13)</f>
        <v>https://www.comunidad.madrid/hospital/villalba/ciudadanos/preguntas-frecuentes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https://www.comunidad.madrid/hospital/villalba/ciudadanos/actividades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https://www.comunidad.madrid/hospital/villalba/reclamaciones-sugerencias-agradecimientos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https://www.comunidad.madrid/hospital/villalba/nosotros/oferta-asistencial/zona-influencia</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Area materno infantil</v>
      </c>
      <c r="C66" s="140" t="str">
        <f>IF( ISBLANK('03.Muestra'!$E17),"",'03.Muestra'!$E17)</f>
        <v>https://www.comunidad.madrid/hospital/villalba/profesionales/area-materno-infantil</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https://www.comunidad.madrid/hospital/villalba/profesionales/servicios-centrales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https://www.comunidad.madrid/hospital/villalba/comunicacion/sindicacion-ultimos-contenidos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Instalaciones</v>
      </c>
      <c r="C69" s="140" t="str">
        <f>IF( ISBLANK('03.Muestra'!$E20),"",'03.Muestra'!$E20)</f>
        <v>https://www.comunidad.madrid/hospital/villalba/nosotros/recursos-humanos/instalaciones</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https://www.comunidad.madrid/hospital/villalba/nosotros/transparencia</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https://www.comunidad.madrid/hospital/villalba/sitemap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https://www.comunidad.madrid/hospital/villalba/comunicacion/noticias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https://www.comunidad.madrid/hospital/villalba/aviso-legal-privacidad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https://www.comunidad.madrid/hospital/villalba/buscar?search_api_fulltext=&amp;nombre=</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https://www.comunidad.madrid/hospital/villalba/</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https://www.comunidad.madrid/hospital/villalba/ciudadanos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18</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https://www.comunidad.madrid/hospital/villalba/profesionales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https://www.comunidad.madrid/hospital/villalba/comunicacion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https://www.comunidad.madrid/hospital/villalba/nosotros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Preguntas frecuentes</v>
      </c>
      <c r="C100" s="140" t="str">
        <f>IF( ISBLANK('03.Muestra'!$E13),"",'03.Muestra'!$E13)</f>
        <v>https://www.comunidad.madrid/hospital/villalba/ciudadanos/preguntas-frecuentes</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https://www.comunidad.madrid/hospital/villalba/ciudadanos/actividades</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https://www.comunidad.madrid/hospital/villalba/reclamaciones-sugerencias-agradecimientos</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https://www.comunidad.madrid/hospital/villalba/nosotros/oferta-asistencial/zona-influencia</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Area materno infantil</v>
      </c>
      <c r="C104" s="140" t="str">
        <f>IF( ISBLANK('03.Muestra'!$E17),"",'03.Muestra'!$E17)</f>
        <v>https://www.comunidad.madrid/hospital/villalba/profesionales/area-materno-infantil</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https://www.comunidad.madrid/hospital/villalba/profesionales/servicios-centrales</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https://www.comunidad.madrid/hospital/villalba/comunicacion/sindicacion-ultimos-contenidos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Instalaciones</v>
      </c>
      <c r="C107" s="140" t="str">
        <f>IF( ISBLANK('03.Muestra'!$E20),"",'03.Muestra'!$E20)</f>
        <v>https://www.comunidad.madrid/hospital/villalba/nosotros/recursos-humanos/instalaciones</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https://www.comunidad.madrid/hospital/villalba/nosotros/transparencia</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https://www.comunidad.madrid/hospital/villalba/sitemap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https://www.comunidad.madrid/hospital/villalba/comunicacion/noticias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https://www.comunidad.madrid/hospital/villalba/aviso-legal-privacidad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https://www.comunidad.madrid/hospital/villalba/buscar?search_api_fulltext=&amp;nombre=</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https://www.comunidad.madrid/hospital/villalba/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https://www.comunidad.madrid/hospital/villalba/ciudadanos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https://www.comunidad.madrid/hospital/villalba/profesionales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https://www.comunidad.madrid/hospital/villalba/comunicacion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https://www.comunidad.madrid/hospital/villalba/nosotros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Preguntas frecuentes</v>
      </c>
      <c r="C138" s="140" t="str">
        <f>IF( ISBLANK('03.Muestra'!$E13),"",'03.Muestra'!$E13)</f>
        <v>https://www.comunidad.madrid/hospital/villalba/ciudadanos/preguntas-frecuentes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https://www.comunidad.madrid/hospital/villalba/ciudadanos/actividades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https://www.comunidad.madrid/hospital/villalba/reclamaciones-sugerencias-agradecimientos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https://www.comunidad.madrid/hospital/villalba/nosotros/oferta-asistencial/zona-influencia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Area materno infantil</v>
      </c>
      <c r="C142" s="140" t="str">
        <f>IF( ISBLANK('03.Muestra'!$E17),"",'03.Muestra'!$E17)</f>
        <v>https://www.comunidad.madrid/hospital/villalba/profesionales/area-materno-infantil</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https://www.comunidad.madrid/hospital/villalba/profesionales/servicios-centrales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https://www.comunidad.madrid/hospital/villalba/comunicacion/sindicacion-ultimos-contenidos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Instalaciones</v>
      </c>
      <c r="C145" s="140" t="str">
        <f>IF( ISBLANK('03.Muestra'!$E20),"",'03.Muestra'!$E20)</f>
        <v>https://www.comunidad.madrid/hospital/villalba/nosotros/recursos-humanos/instalaciones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https://www.comunidad.madrid/hospital/villalba/nosotros/transparencia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https://www.comunidad.madrid/hospital/villalba/sitemap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https://www.comunidad.madrid/hospital/villalba/comunicacion/noticias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https://www.comunidad.madrid/hospital/villalba/aviso-legal-privacidad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https://www.comunidad.madrid/hospital/villalba/buscar?search_api_fulltext=&amp;nombre=</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https://www.comunidad.madrid/hospital/villalba/</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https://www.comunidad.madrid/hospital/villalba/ciudadanos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18</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https://www.comunidad.madrid/hospital/villalba/profesionales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https://www.comunidad.madrid/hospital/villalba/comunicacion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https://www.comunidad.madrid/hospital/villalba/nosotros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Preguntas frecuentes</v>
      </c>
      <c r="C176" s="140" t="str">
        <f>IF( ISBLANK('03.Muestra'!$E13),"",'03.Muestra'!$E13)</f>
        <v>https://www.comunidad.madrid/hospital/villalba/ciudadanos/preguntas-frecuentes</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https://www.comunidad.madrid/hospital/villalba/ciudadanos/actividades</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https://www.comunidad.madrid/hospital/villalba/reclamaciones-sugerencias-agradecimientos</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https://www.comunidad.madrid/hospital/villalba/nosotros/oferta-asistencial/zona-influencia</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Area materno infantil</v>
      </c>
      <c r="C180" s="140" t="str">
        <f>IF( ISBLANK('03.Muestra'!$E17),"",'03.Muestra'!$E17)</f>
        <v>https://www.comunidad.madrid/hospital/villalba/profesionales/area-materno-infantil</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https://www.comunidad.madrid/hospital/villalba/profesionales/servicios-centrales</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https://www.comunidad.madrid/hospital/villalba/comunicacion/sindicacion-ultimos-contenidos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Instalaciones</v>
      </c>
      <c r="C183" s="140" t="str">
        <f>IF( ISBLANK('03.Muestra'!$E20),"",'03.Muestra'!$E20)</f>
        <v>https://www.comunidad.madrid/hospital/villalba/nosotros/recursos-humanos/instalaciones</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https://www.comunidad.madrid/hospital/villalba/nosotros/transparencia</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https://www.comunidad.madrid/hospital/villalba/sitemap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https://www.comunidad.madrid/hospital/villalba/comunicacion/noticias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https://www.comunidad.madrid/hospital/villalba/aviso-legal-privacidad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https://www.comunidad.madrid/hospital/villalba/buscar?search_api_fulltext=&amp;nombre=</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https://www.comunidad.madrid/hospital/villalba/</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https://www.comunidad.madrid/hospital/villalba/ciudadanos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18</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https://www.comunidad.madrid/hospital/villalba/profesionales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https://www.comunidad.madrid/hospital/villalba/comunicacion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https://www.comunidad.madrid/hospital/villalba/nosotros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Preguntas frecuentes</v>
      </c>
      <c r="C214" s="140" t="str">
        <f>IF( ISBLANK('03.Muestra'!$E13),"",'03.Muestra'!$E13)</f>
        <v>https://www.comunidad.madrid/hospital/villalba/ciudadanos/preguntas-frecuentes</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https://www.comunidad.madrid/hospital/villalba/ciudadanos/actividades</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https://www.comunidad.madrid/hospital/villalba/reclamaciones-sugerencias-agradecimientos</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https://www.comunidad.madrid/hospital/villalba/nosotros/oferta-asistencial/zona-influencia</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Area materno infantil</v>
      </c>
      <c r="C218" s="140" t="str">
        <f>IF( ISBLANK('03.Muestra'!$E17),"",'03.Muestra'!$E17)</f>
        <v>https://www.comunidad.madrid/hospital/villalba/profesionales/area-materno-infantil</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https://www.comunidad.madrid/hospital/villalba/profesionales/servicios-centrales</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https://www.comunidad.madrid/hospital/villalba/comunicacion/sindicacion-ultimos-contenidos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Instalaciones</v>
      </c>
      <c r="C221" s="140" t="str">
        <f>IF( ISBLANK('03.Muestra'!$E20),"",'03.Muestra'!$E20)</f>
        <v>https://www.comunidad.madrid/hospital/villalba/nosotros/recursos-humanos/instalaciones</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https://www.comunidad.madrid/hospital/villalba/nosotros/transparencia</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https://www.comunidad.madrid/hospital/villalba/sitemap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https://www.comunidad.madrid/hospital/villalba/comunicacion/noticias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https://www.comunidad.madrid/hospital/villalba/aviso-legal-privacidad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https://www.comunidad.madrid/hospital/villalba/buscar?search_api_fulltext=&amp;nombre=</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https://www.comunidad.madrid/hospital/villalba/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https://www.comunidad.madrid/hospital/villalba/ciudadanos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18</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https://www.comunidad.madrid/hospital/villalba/profesionales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https://www.comunidad.madrid/hospital/villalba/comunicacion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https://www.comunidad.madrid/hospital/villalba/nosotros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Preguntas frecuentes</v>
      </c>
      <c r="C252" s="140" t="str">
        <f>IF( ISBLANK('03.Muestra'!$E13),"",'03.Muestra'!$E13)</f>
        <v>https://www.comunidad.madrid/hospital/villalba/ciudadanos/preguntas-frecuentes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https://www.comunidad.madrid/hospital/villalba/ciudadanos/actividades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https://www.comunidad.madrid/hospital/villalba/reclamaciones-sugerencias-agradecimientos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https://www.comunidad.madrid/hospital/villalba/nosotros/oferta-asistencial/zona-influencia</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Area materno infantil</v>
      </c>
      <c r="C256" s="140" t="str">
        <f>IF( ISBLANK('03.Muestra'!$E17),"",'03.Muestra'!$E17)</f>
        <v>https://www.comunidad.madrid/hospital/villalba/profesionales/area-materno-infantil</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https://www.comunidad.madrid/hospital/villalba/profesionales/servicios-centrales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https://www.comunidad.madrid/hospital/villalba/comunicacion/sindicacion-ultimos-contenidos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Instalaciones</v>
      </c>
      <c r="C259" s="140" t="str">
        <f>IF( ISBLANK('03.Muestra'!$E20),"",'03.Muestra'!$E20)</f>
        <v>https://www.comunidad.madrid/hospital/villalba/nosotros/recursos-humanos/instalaciones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https://www.comunidad.madrid/hospital/villalba/nosotros/transparencia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https://www.comunidad.madrid/hospital/villalba/sitemap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https://www.comunidad.madrid/hospital/villalba/comunicacion/noticias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https://www.comunidad.madrid/hospital/villalba/aviso-legal-privacidad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https://www.comunidad.madrid/hospital/villalba/buscar?search_api_fulltext=&amp;nombre=</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https://www.comunidad.madrid/hospital/villalba/</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https://www.comunidad.madrid/hospital/villalba/ciudadanos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18</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https://www.comunidad.madrid/hospital/villalba/profesionales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https://www.comunidad.madrid/hospital/villalba/comunicacion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https://www.comunidad.madrid/hospital/villalba/nosotros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Preguntas frecuentes</v>
      </c>
      <c r="C290" s="140" t="str">
        <f>IF( ISBLANK('03.Muestra'!$E13),"",'03.Muestra'!$E13)</f>
        <v>https://www.comunidad.madrid/hospital/villalba/ciudadanos/preguntas-frecuentes</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https://www.comunidad.madrid/hospital/villalba/ciudadanos/actividades</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https://www.comunidad.madrid/hospital/villalba/reclamaciones-sugerencias-agradecimientos</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https://www.comunidad.madrid/hospital/villalba/nosotros/oferta-asistencial/zona-influencia</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Area materno infantil</v>
      </c>
      <c r="C294" s="140" t="str">
        <f>IF( ISBLANK('03.Muestra'!$E17),"",'03.Muestra'!$E17)</f>
        <v>https://www.comunidad.madrid/hospital/villalba/profesionales/area-materno-infantil</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https://www.comunidad.madrid/hospital/villalba/profesionales/servicios-centrales</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https://www.comunidad.madrid/hospital/villalba/comunicacion/sindicacion-ultimos-contenidos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Instalaciones</v>
      </c>
      <c r="C297" s="140" t="str">
        <f>IF( ISBLANK('03.Muestra'!$E20),"",'03.Muestra'!$E20)</f>
        <v>https://www.comunidad.madrid/hospital/villalba/nosotros/recursos-humanos/instalaciones</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https://www.comunidad.madrid/hospital/villalba/nosotros/transparencia</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https://www.comunidad.madrid/hospital/villalba/sitemap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https://www.comunidad.madrid/hospital/villalba/comunicacion/noticias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https://www.comunidad.madrid/hospital/villalba/aviso-legal-privacidad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https://www.comunidad.madrid/hospital/villalba/buscar?search_api_fulltext=&amp;nombre=</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https://www.comunidad.madrid/hospital/villalba/</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https://www.comunidad.madrid/hospital/villalba/ciudadanos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18</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https://www.comunidad.madrid/hospital/villalba/profesionales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https://www.comunidad.madrid/hospital/villalba/comunicacion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https://www.comunidad.madrid/hospital/villalba/nosotros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Preguntas frecuentes</v>
      </c>
      <c r="C328" s="140" t="str">
        <f>IF( ISBLANK('03.Muestra'!$E13),"",'03.Muestra'!$E13)</f>
        <v>https://www.comunidad.madrid/hospital/villalba/ciudadanos/preguntas-frecuentes</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https://www.comunidad.madrid/hospital/villalba/ciudadanos/actividades</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https://www.comunidad.madrid/hospital/villalba/reclamaciones-sugerencias-agradecimientos</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https://www.comunidad.madrid/hospital/villalba/nosotros/oferta-asistencial/zona-influencia</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Area materno infantil</v>
      </c>
      <c r="C332" s="140" t="str">
        <f>IF( ISBLANK('03.Muestra'!$E17),"",'03.Muestra'!$E17)</f>
        <v>https://www.comunidad.madrid/hospital/villalba/profesionales/area-materno-infantil</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https://www.comunidad.madrid/hospital/villalba/profesionales/servicios-centrales</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https://www.comunidad.madrid/hospital/villalba/comunicacion/sindicacion-ultimos-contenidos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Instalaciones</v>
      </c>
      <c r="C335" s="140" t="str">
        <f>IF( ISBLANK('03.Muestra'!$E20),"",'03.Muestra'!$E20)</f>
        <v>https://www.comunidad.madrid/hospital/villalba/nosotros/recursos-humanos/instalaciones</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https://www.comunidad.madrid/hospital/villalba/nosotros/transparencia</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https://www.comunidad.madrid/hospital/villalba/sitemap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https://www.comunidad.madrid/hospital/villalba/comunicacion/noticias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https://www.comunidad.madrid/hospital/villalba/aviso-legal-privacidad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https://www.comunidad.madrid/hospital/villalba/buscar?search_api_fulltext=&amp;nombre=</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https://www.comunidad.madrid/hospital/villalba/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https://www.comunidad.madrid/hospital/villalba/ciudadanos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18</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https://www.comunidad.madrid/hospital/villalba/profesionales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https://www.comunidad.madrid/hospital/villalba/comunicacion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https://www.comunidad.madrid/hospital/villalba/nosotros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Preguntas frecuentes</v>
      </c>
      <c r="C366" s="140" t="str">
        <f>IF( ISBLANK('03.Muestra'!$E13),"",'03.Muestra'!$E13)</f>
        <v>https://www.comunidad.madrid/hospital/villalba/ciudadanos/preguntas-frecuentes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https://www.comunidad.madrid/hospital/villalba/ciudadanos/actividades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https://www.comunidad.madrid/hospital/villalba/reclamaciones-sugerencias-agradecimientos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https://www.comunidad.madrid/hospital/villalba/nosotros/oferta-asistencial/zona-influencia</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Area materno infantil</v>
      </c>
      <c r="C370" s="140" t="str">
        <f>IF( ISBLANK('03.Muestra'!$E17),"",'03.Muestra'!$E17)</f>
        <v>https://www.comunidad.madrid/hospital/villalba/profesionales/area-materno-infantil</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https://www.comunidad.madrid/hospital/villalba/profesionales/servicios-centrales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https://www.comunidad.madrid/hospital/villalba/comunicacion/sindicacion-ultimos-contenidos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Instalaciones</v>
      </c>
      <c r="C373" s="140" t="str">
        <f>IF( ISBLANK('03.Muestra'!$E20),"",'03.Muestra'!$E20)</f>
        <v>https://www.comunidad.madrid/hospital/villalba/nosotros/recursos-humanos/instalaciones</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https://www.comunidad.madrid/hospital/villalba/nosotros/transparencia</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https://www.comunidad.madrid/hospital/villalba/sitemap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https://www.comunidad.madrid/hospital/villalba/comunicacion/noticias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https://www.comunidad.madrid/hospital/villalba/aviso-legal-privacidad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https://www.comunidad.madrid/hospital/villalba/buscar?search_api_fulltext=&amp;nombre=</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19:D53 D57:D91 D95:D129 D133:D167 D171:D205 D209:D243 D247:D281 D285:D319 D323:D357 D361:D395">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zoomScaleNormal="100" workbookViewId="0">
      <selection activeCell="D28" sqref="D28:D34"/>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453125" style="14" customWidth="1"/>
    <col min="6" max="6" width="13.453125" style="14" customWidth="1"/>
    <col min="7" max="7" width="13.7265625" style="14" customWidth="1"/>
    <col min="8" max="9" width="12.26953125" style="14" customWidth="1"/>
    <col min="10" max="10" width="14.26953125" style="14" customWidth="1"/>
    <col min="11" max="11" width="14.1796875" style="14" customWidth="1"/>
    <col min="12" max="15" width="12.26953125" style="14" customWidth="1"/>
    <col min="16" max="16" width="22.54296875" style="14" customWidth="1"/>
    <col min="17" max="17" width="13.81640625" style="14" customWidth="1"/>
    <col min="18" max="18" width="7" style="14" customWidth="1"/>
    <col min="19" max="19" width="11.26953125" style="14" customWidth="1"/>
    <col min="20" max="20" width="12.26953125" style="14" customWidth="1"/>
    <col min="21" max="22" width="8.7265625" style="14" customWidth="1"/>
    <col min="23" max="23" width="12.453125" style="14" customWidth="1"/>
    <col min="24" max="24" width="11.81640625" style="14" customWidth="1"/>
    <col min="25" max="25" width="8"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4"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49999999999999"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6">
      <c r="B11" s="209" t="s">
        <v>55</v>
      </c>
      <c r="C11" s="210"/>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18</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18</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18</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54</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9"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https://www.comunidad.madrid/hospital/villalba/</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https://www.comunidad.madrid/hospital/villalba/ciudadanos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18</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https://www.comunidad.madrid/hospital/villalba/profesionales</v>
      </c>
      <c r="D21" s="164" t="s">
        <v>64</v>
      </c>
      <c r="E21" s="133" t="str">
        <f t="shared" si="0"/>
        <v/>
      </c>
      <c r="F21" s="19"/>
      <c r="G21" s="19"/>
      <c r="H21" s="19"/>
      <c r="I21" s="19"/>
      <c r="J21" s="19"/>
      <c r="K21" s="19"/>
      <c r="X21" s="19"/>
      <c r="Y21" s="19"/>
    </row>
    <row r="22" spans="2:35" ht="12" customHeight="1">
      <c r="B22" s="140" t="str">
        <f>IF( ISBLANK('03.Muestra'!$C11),"",'03.Muestra'!$C11)</f>
        <v>Comunicaciones</v>
      </c>
      <c r="C22" s="140" t="str">
        <f>IF( ISBLANK('03.Muestra'!$E11),"",'03.Muestra'!$E11)</f>
        <v>https://www.comunidad.madrid/hospital/villalba/comunicacion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https://www.comunidad.madrid/hospital/villalba/nosotros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Preguntas frecuentes</v>
      </c>
      <c r="C24" s="140" t="str">
        <f>IF( ISBLANK('03.Muestra'!$E13),"",'03.Muestra'!$E13)</f>
        <v>https://www.comunidad.madrid/hospital/villalba/ciudadanos/preguntas-frecuentes</v>
      </c>
      <c r="D24" s="164" t="s">
        <v>64</v>
      </c>
      <c r="E24" s="133" t="str">
        <f t="shared" si="0"/>
        <v/>
      </c>
      <c r="F24" s="19"/>
      <c r="G24" s="19"/>
      <c r="H24" s="19"/>
      <c r="I24" s="19"/>
      <c r="J24" s="19"/>
      <c r="K24" s="148" t="s">
        <v>75</v>
      </c>
      <c r="L24" s="149" t="s">
        <v>76</v>
      </c>
      <c r="X24" s="19"/>
      <c r="AI24" s="19"/>
    </row>
    <row r="25" spans="2:35" ht="12" customHeight="1">
      <c r="B25" s="140" t="str">
        <f>IF( ISBLANK('03.Muestra'!$C14),"",'03.Muestra'!$C14)</f>
        <v>Actividades</v>
      </c>
      <c r="C25" s="140" t="str">
        <f>IF( ISBLANK('03.Muestra'!$E14),"",'03.Muestra'!$E14)</f>
        <v>https://www.comunidad.madrid/hospital/villalba/ciudadanos/actividades</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Reclamaciones</v>
      </c>
      <c r="C26" s="140" t="str">
        <f>IF( ISBLANK('03.Muestra'!$E15),"",'03.Muestra'!$E15)</f>
        <v>https://www.comunidad.madrid/hospital/villalba/reclamaciones-sugerencias-agradecimientos</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Zona Influencia</v>
      </c>
      <c r="C27" s="140" t="str">
        <f>IF( ISBLANK('03.Muestra'!$E16),"",'03.Muestra'!$E16)</f>
        <v>https://www.comunidad.madrid/hospital/villalba/nosotros/oferta-asistencial/zona-influencia</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Area materno infantil</v>
      </c>
      <c r="C28" s="140" t="str">
        <f>IF( ISBLANK('03.Muestra'!$E17),"",'03.Muestra'!$E17)</f>
        <v>https://www.comunidad.madrid/hospital/villalba/profesionales/area-materno-infantil</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Servicios Centrales</v>
      </c>
      <c r="C29" s="140" t="str">
        <f>IF( ISBLANK('03.Muestra'!$E18),"",'03.Muestra'!$E18)</f>
        <v>https://www.comunidad.madrid/hospital/villalba/profesionales/servicios-centrales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Ultimos contenidos</v>
      </c>
      <c r="C30" s="140" t="str">
        <f>IF( ISBLANK('03.Muestra'!$E19),"",'03.Muestra'!$E19)</f>
        <v>https://www.comunidad.madrid/hospital/villalba/comunicacion/sindicacion-ultimos-contenidos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Instalaciones</v>
      </c>
      <c r="C31" s="140" t="str">
        <f>IF( ISBLANK('03.Muestra'!$E20),"",'03.Muestra'!$E20)</f>
        <v>https://www.comunidad.madrid/hospital/villalba/nosotros/recursos-humanos/instalaciones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Transparencia</v>
      </c>
      <c r="C32" s="140" t="str">
        <f>IF( ISBLANK('03.Muestra'!$E21),"",'03.Muestra'!$E21)</f>
        <v>https://www.comunidad.madrid/hospital/villalba/nosotros/transparencia</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https://www.comunidad.madrid/hospital/villalba/sitemap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https://www.comunidad.madrid/hospital/villalba/comunicacion/noticias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https://www.comunidad.madrid/hospital/villalba/aviso-legal-privacidad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https://www.comunidad.madrid/hospital/villalba/buscar?search_api_fulltext=&amp;nombre=</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https://www.comunidad.madrid/hospital/villalba/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https://www.comunidad.madrid/hospital/villalba/ciudadanos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18</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https://www.comunidad.madrid/hospital/villalba/profesionales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https://www.comunidad.madrid/hospital/villalba/comunicacion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https://www.comunidad.madrid/hospital/villalba/nosotros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Preguntas frecuentes</v>
      </c>
      <c r="C62" s="140" t="str">
        <f>IF( ISBLANK('03.Muestra'!$E13),"",'03.Muestra'!$E13)</f>
        <v>https://www.comunidad.madrid/hospital/villalba/ciudadanos/preguntas-frecuentes</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https://www.comunidad.madrid/hospital/villalba/ciudadanos/actividades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https://www.comunidad.madrid/hospital/villalba/reclamaciones-sugerencias-agradecimientos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https://www.comunidad.madrid/hospital/villalba/nosotros/oferta-asistencial/zona-influencia</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Area materno infantil</v>
      </c>
      <c r="C66" s="140" t="str">
        <f>IF( ISBLANK('03.Muestra'!$E17),"",'03.Muestra'!$E17)</f>
        <v>https://www.comunidad.madrid/hospital/villalba/profesionales/area-materno-infantil</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https://www.comunidad.madrid/hospital/villalba/profesionales/servicios-centrales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https://www.comunidad.madrid/hospital/villalba/comunicacion/sindicacion-ultimos-contenidos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Instalaciones</v>
      </c>
      <c r="C69" s="140" t="str">
        <f>IF( ISBLANK('03.Muestra'!$E20),"",'03.Muestra'!$E20)</f>
        <v>https://www.comunidad.madrid/hospital/villalba/nosotros/recursos-humanos/instalaciones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https://www.comunidad.madrid/hospital/villalba/nosotros/transparencia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https://www.comunidad.madrid/hospital/villalba/sitemap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https://www.comunidad.madrid/hospital/villalba/comunicacion/noticias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https://www.comunidad.madrid/hospital/villalba/aviso-legal-privacidad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https://www.comunidad.madrid/hospital/villalba/buscar?search_api_fulltext=&amp;nombre=</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https://www.comunidad.madrid/hospital/villalba/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https://www.comunidad.madrid/hospital/villalba/ciudadanos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https://www.comunidad.madrid/hospital/villalba/profesionales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https://www.comunidad.madrid/hospital/villalba/comunicacion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https://www.comunidad.madrid/hospital/villalba/nosotros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Preguntas frecuentes</v>
      </c>
      <c r="C100" s="140" t="str">
        <f>IF( ISBLANK('03.Muestra'!$E13),"",'03.Muestra'!$E13)</f>
        <v>https://www.comunidad.madrid/hospital/villalba/ciudadanos/preguntas-frecuentes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https://www.comunidad.madrid/hospital/villalba/ciudadanos/actividades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https://www.comunidad.madrid/hospital/villalba/reclamaciones-sugerencias-agradecimientos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https://www.comunidad.madrid/hospital/villalba/nosotros/oferta-asistencial/zona-influencia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Area materno infantil</v>
      </c>
      <c r="C104" s="140" t="str">
        <f>IF( ISBLANK('03.Muestra'!$E17),"",'03.Muestra'!$E17)</f>
        <v>https://www.comunidad.madrid/hospital/villalba/profesionales/area-materno-infantil</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https://www.comunidad.madrid/hospital/villalba/profesionales/servicios-centrales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https://www.comunidad.madrid/hospital/villalba/comunicacion/sindicacion-ultimos-contenidos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Instalaciones</v>
      </c>
      <c r="C107" s="140" t="str">
        <f>IF( ISBLANK('03.Muestra'!$E20),"",'03.Muestra'!$E20)</f>
        <v>https://www.comunidad.madrid/hospital/villalba/nosotros/recursos-humanos/instalaciones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https://www.comunidad.madrid/hospital/villalba/nosotros/transparencia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https://www.comunidad.madrid/hospital/villalba/sitemap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https://www.comunidad.madrid/hospital/villalba/comunicacion/noticias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https://www.comunidad.madrid/hospital/villalba/aviso-legal-privacidad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https://www.comunidad.madrid/hospital/villalba/buscar?search_api_fulltext=&amp;nombre=</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95:D129 D57:D91 D19:D53">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zoomScale="70" zoomScaleNormal="70" workbookViewId="0">
      <selection activeCell="E14" sqref="E14:H14"/>
    </sheetView>
  </sheetViews>
  <sheetFormatPr baseColWidth="10" defaultColWidth="11.54296875" defaultRowHeight="12.5"/>
  <cols>
    <col min="1" max="1" width="7.81640625" style="14" customWidth="1"/>
    <col min="2" max="2" width="7.26953125" style="128" customWidth="1"/>
    <col min="3" max="3" width="45.81640625" style="14" customWidth="1"/>
    <col min="4" max="33" width="16.453125" style="14" customWidth="1"/>
    <col min="34" max="34" width="16.81640625" style="14" customWidth="1"/>
    <col min="35" max="35" width="10.54296875" style="14" customWidth="1"/>
    <col min="36"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5"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5"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5"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19" t="s">
        <v>133</v>
      </c>
      <c r="K6" s="219"/>
      <c r="L6" s="219"/>
      <c r="M6" s="84"/>
      <c r="N6" s="219" t="s">
        <v>134</v>
      </c>
      <c r="O6" s="219"/>
      <c r="P6" s="219"/>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09" t="s">
        <v>55</v>
      </c>
      <c r="C7" s="220"/>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1" t="s">
        <v>60</v>
      </c>
      <c r="C8" s="222"/>
      <c r="D8" s="58">
        <f>COUNTIF(D54:AG54,"CONFORME")</f>
        <v>10</v>
      </c>
      <c r="E8" s="58">
        <f>COUNTIF(D54:AG54,"NO CONFORME")</f>
        <v>5</v>
      </c>
      <c r="F8" s="59">
        <f>COUNTIF(D54:AG54,"N/A")</f>
        <v>15</v>
      </c>
      <c r="G8" s="59">
        <f>COUNTIF(D54:AG54,"ERROR")</f>
        <v>0</v>
      </c>
      <c r="H8" s="60">
        <f>COUNTIF(D54:AG54,"EN CURSO")</f>
        <v>0</v>
      </c>
      <c r="J8" s="66" t="s">
        <v>140</v>
      </c>
      <c r="K8" s="58">
        <f ca="1">COUNTIF( $D$19:INDIRECT("$AG$" &amp;  SUM(18,'03.Muestra'!$D$45)),"Pasa")+ COUNTIF($D$60:INDIRECT("$W$" &amp;  SUM(59,'03.Muestra'!$D$45)),"Pasa")</f>
        <v>382</v>
      </c>
      <c r="L8" s="67">
        <f ca="1">IF(($K$11+$O$11)=0,0,K8/($K$11+$O$11))</f>
        <v>0.42444444444444446</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1" t="s">
        <v>63</v>
      </c>
      <c r="C9" s="222"/>
      <c r="D9" s="58">
        <f>COUNTIF(D95:W95,"CONFORME")</f>
        <v>11</v>
      </c>
      <c r="E9" s="58">
        <f>COUNTIF(D95:W95,"NO CONFORME")</f>
        <v>0</v>
      </c>
      <c r="F9" s="59">
        <f>COUNTIF(D95:W95,"N/A")</f>
        <v>9</v>
      </c>
      <c r="G9" s="59">
        <f>COUNTIF(D95:W95,"ERROR")</f>
        <v>0</v>
      </c>
      <c r="H9" s="60">
        <f>COUNTIF(D95:W95,"EN CURSO")</f>
        <v>0</v>
      </c>
      <c r="J9" s="66" t="s">
        <v>64</v>
      </c>
      <c r="K9" s="58">
        <f ca="1">COUNTIF( $D$19:INDIRECT("$AG$" &amp;  SUM(18,'03.Muestra'!$D$45)),"Falla")+ COUNTIF($D$60:INDIRECT("$W$" &amp;  SUM(59,'03.Muestra'!$D$45)),"Falla")</f>
        <v>86</v>
      </c>
      <c r="L9" s="67">
        <f ca="1">IF(($K$11+$O$11)=0,0,K9/($K$11+$O$11))</f>
        <v>9.555555555555556E-2</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7" t="s">
        <v>141</v>
      </c>
      <c r="C10" s="218"/>
      <c r="D10" s="61" t="str">
        <f>CONCATENATE(SUM(D8,D9)," (",ROUND(SUM(D8,D9)*100/50,2)," %)")</f>
        <v>21 (42 %)</v>
      </c>
      <c r="E10" s="61" t="str">
        <f t="shared" ref="E10:F10" si="0">CONCATENATE(SUM(E8,E9)," (",ROUND(SUM(E8,E9)*100/50,2)," %)")</f>
        <v>5 (10 %)</v>
      </c>
      <c r="F10" s="61" t="str">
        <f t="shared" si="0"/>
        <v>24 (48 %)</v>
      </c>
      <c r="G10" s="61">
        <f>SUM(G8:G9)</f>
        <v>0</v>
      </c>
      <c r="H10" s="62">
        <f>SUM(H8:H9)</f>
        <v>0</v>
      </c>
      <c r="J10" s="66" t="s">
        <v>67</v>
      </c>
      <c r="K10" s="58">
        <f ca="1">COUNTIF( $D$19:INDIRECT("$AG$" &amp;  SUM(18,'03.Muestra'!$D$45)),"N/A")+ COUNTIF($D$60:INDIRECT("$W$" &amp;  SUM(59,'03.Muestra'!$D$45)),"N/A")</f>
        <v>432</v>
      </c>
      <c r="L10" s="67">
        <f ca="1">IF(($K$11+$O$11)=0,0,K10/($K$11+$O$11))</f>
        <v>0.48</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1" t="s">
        <v>251</v>
      </c>
      <c r="F13" s="212"/>
      <c r="G13" s="212"/>
      <c r="H13" s="213"/>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4">
        <f>IF((LEFT(D10,FIND(" ",D10)-1)+LEFT(E10,FIND(" ",E10)-1))=0,"",ROUND((LEFT(D10,FIND(" ",D10)-1)/(LEFT(D10,FIND(" ",D10)-1)+(LEFT(E10,FIND(" ",E10)-1))))*10,2))</f>
        <v>8.08</v>
      </c>
      <c r="F14" s="215"/>
      <c r="G14" s="215"/>
      <c r="H14" s="216"/>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5"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5"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5">
      <c r="A19" s="38"/>
      <c r="B19" s="173" t="str">
        <f>IF( ISBLANK('03.Muestra'!$C8),"",'03.Muestra'!$C8)</f>
        <v>Páginal principal</v>
      </c>
      <c r="C19" s="174" t="str">
        <f>IF( ISBLANK('03.Muestra'!$E8),"",'03.Muestra'!$E8)</f>
        <v>https://www.comunidad.madrid/hospital/villalba/</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N/A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5">
      <c r="A20" s="38"/>
      <c r="B20" s="173" t="str">
        <f>IF( ISBLANK('03.Muestra'!$C9),"",'03.Muestra'!$C9)</f>
        <v>Ciudadanos</v>
      </c>
      <c r="C20" s="174" t="str">
        <f>IF( ISBLANK('03.Muestra'!$E9),"",'03.Muestra'!$E9)</f>
        <v>https://www.comunidad.madrid/hospital/villalba/ciudadanos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N/A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5">
      <c r="A21" s="38"/>
      <c r="B21" s="173" t="str">
        <f>IF( ISBLANK('03.Muestra'!$C10),"",'03.Muestra'!$C10)</f>
        <v>Profesionales</v>
      </c>
      <c r="C21" s="174" t="str">
        <f>IF( ISBLANK('03.Muestra'!$E10),"",'03.Muestra'!$E10)</f>
        <v>https://www.comunidad.madrid/hospital/villalba/profesionales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N/A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5">
      <c r="A22" s="38"/>
      <c r="B22" s="173" t="str">
        <f>IF( ISBLANK('03.Muestra'!$C11),"",'03.Muestra'!$C11)</f>
        <v>Comunicaciones</v>
      </c>
      <c r="C22" s="174" t="str">
        <f>IF( ISBLANK('03.Muestra'!$E11),"",'03.Muestra'!$E11)</f>
        <v>https://www.comunidad.madrid/hospital/villalba/comunicacion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N/A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5">
      <c r="A23" s="38"/>
      <c r="B23" s="173" t="str">
        <f>IF( ISBLANK('03.Muestra'!$C12),"",'03.Muestra'!$C12)</f>
        <v>Nosotros</v>
      </c>
      <c r="C23" s="174" t="str">
        <f>IF( ISBLANK('03.Muestra'!$E12),"",'03.Muestra'!$E12)</f>
        <v>https://www.comunidad.madrid/hospital/villalba/nosotros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N/A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5">
      <c r="A24" s="38"/>
      <c r="B24" s="173" t="str">
        <f>IF( ISBLANK('03.Muestra'!$C13),"",'03.Muestra'!$C13)</f>
        <v>Preguntas frecuentes</v>
      </c>
      <c r="C24" s="174" t="str">
        <f>IF( ISBLANK('03.Muestra'!$E13),"",'03.Muestra'!$E13)</f>
        <v>https://www.comunidad.madrid/hospital/villalba/ciudadanos/preguntas-frecuentes</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Pasa</v>
      </c>
      <c r="K24" s="175" t="str">
        <f>IF(ISBLANK('P1.Perceptible'!D442),"",'P1.Perceptible'!D442)</f>
        <v>Pasa</v>
      </c>
      <c r="L24" s="175" t="str">
        <f>IF(ISBLANK('P1.Perceptible'!D480),"",'P1.Perceptible'!D480)</f>
        <v>N/A</v>
      </c>
      <c r="M24" s="175" t="str">
        <f>IF(ISBLANK('P2.Operable'!D24),"",'P2.Operable'!D24)</f>
        <v>N/A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5">
      <c r="A25" s="38"/>
      <c r="B25" s="173" t="str">
        <f>IF( ISBLANK('03.Muestra'!$C14),"",'03.Muestra'!$C14)</f>
        <v>Actividades</v>
      </c>
      <c r="C25" s="174" t="str">
        <f>IF( ISBLANK('03.Muestra'!$E14),"",'03.Muestra'!$E14)</f>
        <v>https://www.comunidad.madrid/hospital/villalba/ciudadanos/actividades</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Pasa</v>
      </c>
      <c r="K25" s="175" t="str">
        <f>IF(ISBLANK('P1.Perceptible'!D443),"",'P1.Perceptible'!D443)</f>
        <v>Pasa</v>
      </c>
      <c r="L25" s="175" t="str">
        <f>IF(ISBLANK('P1.Perceptible'!D481),"",'P1.Perceptible'!D481)</f>
        <v>N/A</v>
      </c>
      <c r="M25" s="175" t="str">
        <f>IF(ISBLANK('P2.Operable'!D25),"",'P2.Operable'!D25)</f>
        <v>N/A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5">
      <c r="A26" s="38"/>
      <c r="B26" s="173" t="str">
        <f>IF( ISBLANK('03.Muestra'!$C15),"",'03.Muestra'!$C15)</f>
        <v>Reclamaciones</v>
      </c>
      <c r="C26" s="174" t="str">
        <f>IF( ISBLANK('03.Muestra'!$E15),"",'03.Muestra'!$E15)</f>
        <v>https://www.comunidad.madrid/hospital/villalba/reclamaciones-sugerencias-agradecimientos</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Pasa</v>
      </c>
      <c r="K26" s="175" t="str">
        <f>IF(ISBLANK('P1.Perceptible'!D444),"",'P1.Perceptible'!D444)</f>
        <v>Pasa</v>
      </c>
      <c r="L26" s="175" t="str">
        <f>IF(ISBLANK('P1.Perceptible'!D482),"",'P1.Perceptible'!D482)</f>
        <v>N/A</v>
      </c>
      <c r="M26" s="175" t="str">
        <f>IF(ISBLANK('P2.Operable'!D26),"",'P2.Operable'!D26)</f>
        <v>N/A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5">
      <c r="A27" s="38"/>
      <c r="B27" s="173" t="str">
        <f>IF( ISBLANK('03.Muestra'!$C16),"",'03.Muestra'!$C16)</f>
        <v>Zona Influencia</v>
      </c>
      <c r="C27" s="174" t="str">
        <f>IF( ISBLANK('03.Muestra'!$E16),"",'03.Muestra'!$E16)</f>
        <v>https://www.comunidad.madrid/hospital/villalba/nosotros/oferta-asistencial/zona-influencia</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Pasa</v>
      </c>
      <c r="K27" s="175" t="str">
        <f>IF(ISBLANK('P1.Perceptible'!D445),"",'P1.Perceptible'!D445)</f>
        <v>Pasa</v>
      </c>
      <c r="L27" s="175" t="str">
        <f>IF(ISBLANK('P1.Perceptible'!D483),"",'P1.Perceptible'!D483)</f>
        <v>N/A</v>
      </c>
      <c r="M27" s="175" t="str">
        <f>IF(ISBLANK('P2.Operable'!D27),"",'P2.Operable'!D27)</f>
        <v>N/A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5">
      <c r="A28" s="38"/>
      <c r="B28" s="173" t="str">
        <f>IF( ISBLANK('03.Muestra'!$C17),"",'03.Muestra'!$C17)</f>
        <v>Area materno infantil</v>
      </c>
      <c r="C28" s="174" t="str">
        <f>IF( ISBLANK('03.Muestra'!$E17),"",'03.Muestra'!$E17)</f>
        <v>https://www.comunidad.madrid/hospital/villalba/profesionales/area-materno-infantil</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N/A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5">
      <c r="A29" s="38"/>
      <c r="B29" s="173" t="str">
        <f>IF( ISBLANK('03.Muestra'!$C18),"",'03.Muestra'!$C18)</f>
        <v>Servicios Centrales</v>
      </c>
      <c r="C29" s="174" t="str">
        <f>IF( ISBLANK('03.Muestra'!$E18),"",'03.Muestra'!$E18)</f>
        <v>https://www.comunidad.madrid/hospital/villalba/profesionales/servicios-centrales</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N/A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5">
      <c r="A30" s="38"/>
      <c r="B30" s="173" t="str">
        <f>IF( ISBLANK('03.Muestra'!$C19),"",'03.Muestra'!$C19)</f>
        <v>Ultimos contenidos</v>
      </c>
      <c r="C30" s="174" t="str">
        <f>IF( ISBLANK('03.Muestra'!$E19),"",'03.Muestra'!$E19)</f>
        <v>https://www.comunidad.madrid/hospital/villalba/comunicacion/sindicacion-ultimos-contenidos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N/A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5">
      <c r="A31" s="38"/>
      <c r="B31" s="173" t="str">
        <f>IF( ISBLANK('03.Muestra'!$C20),"",'03.Muestra'!$C20)</f>
        <v>Instalaciones</v>
      </c>
      <c r="C31" s="174" t="str">
        <f>IF( ISBLANK('03.Muestra'!$E20),"",'03.Muestra'!$E20)</f>
        <v>https://www.comunidad.madrid/hospital/villalba/nosotros/recursos-humanos/instalaciones</v>
      </c>
      <c r="D31" s="175" t="str">
        <f>IF(ISBLANK('P1.Perceptible'!D31),"",'P1.Perceptible'!D31)</f>
        <v>Falla</v>
      </c>
      <c r="E31" s="175" t="str">
        <f>IF(ISBLANK('P1.Perceptible'!D69),"",'P1.Perceptible'!D69)</f>
        <v>N/A</v>
      </c>
      <c r="F31" s="175" t="str">
        <f>IF(ISBLANK('P1.Perceptible'!D107),"",'P1.Perceptible'!D107)</f>
        <v>N/A</v>
      </c>
      <c r="G31" s="175" t="str">
        <f>IF(ISBLANK('P1.Perceptible'!D145),"",'P1.Perceptible'!D145)</f>
        <v>N/A</v>
      </c>
      <c r="H31" s="175" t="str">
        <f>IF(ISBLANK('P1.Perceptible'!D259),"",'P1.Perceptible'!D259)</f>
        <v>Falla</v>
      </c>
      <c r="I31" s="175" t="str">
        <f>IF(ISBLANK('P1.Perceptible'!D297),"",'P1.Perceptible'!D297)</f>
        <v>Pasa</v>
      </c>
      <c r="J31" s="175" t="str">
        <f>IF(ISBLANK('P1.Perceptible'!D335),"",'P1.Perceptible'!D335)</f>
        <v>Pasa</v>
      </c>
      <c r="K31" s="175" t="str">
        <f>IF(ISBLANK('P1.Perceptible'!D449),"",'P1.Perceptible'!D449)</f>
        <v>Pasa</v>
      </c>
      <c r="L31" s="175" t="str">
        <f>IF(ISBLANK('P1.Perceptible'!D487),"",'P1.Perceptible'!D487)</f>
        <v>N/A</v>
      </c>
      <c r="M31" s="175" t="str">
        <f>IF(ISBLANK('P2.Operable'!D31),"",'P2.Operable'!D31)</f>
        <v>N/A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5">
      <c r="A32" s="38"/>
      <c r="B32" s="173" t="str">
        <f>IF( ISBLANK('03.Muestra'!$C21),"",'03.Muestra'!$C21)</f>
        <v>Transparencia</v>
      </c>
      <c r="C32" s="174" t="str">
        <f>IF( ISBLANK('03.Muestra'!$E21),"",'03.Muestra'!$E21)</f>
        <v>https://www.comunidad.madrid/hospital/villalba/nosotros/transparencia</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N/A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5">
      <c r="A33" s="38"/>
      <c r="B33" s="173" t="str">
        <f>IF( ISBLANK('03.Muestra'!$C22),"",'03.Muestra'!$C22)</f>
        <v>Mapa Web</v>
      </c>
      <c r="C33" s="174" t="str">
        <f>IF( ISBLANK('03.Muestra'!$E22),"",'03.Muestra'!$E22)</f>
        <v>https://www.comunidad.madrid/hospital/villalba/sitemap</v>
      </c>
      <c r="D33" s="175" t="str">
        <f>IF(ISBLANK('P1.Perceptible'!D33),"",'P1.Perceptible'!D33)</f>
        <v>Falla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N/A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5">
      <c r="A34" s="38"/>
      <c r="B34" s="173" t="str">
        <f>IF( ISBLANK('03.Muestra'!$C23),"",'03.Muestra'!$C23)</f>
        <v>Noticias</v>
      </c>
      <c r="C34" s="174" t="str">
        <f>IF( ISBLANK('03.Muestra'!$E23),"",'03.Muestra'!$E23)</f>
        <v>https://www.comunidad.madrid/hospital/villalba/comunicacion/noticias</v>
      </c>
      <c r="D34" s="175" t="str">
        <f>IF(ISBLANK('P1.Perceptible'!D34),"",'P1.Perceptible'!D34)</f>
        <v>Falla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N/A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5">
      <c r="A35" s="38"/>
      <c r="B35" s="173" t="str">
        <f>IF( ISBLANK('03.Muestra'!$C24),"",'03.Muestra'!$C24)</f>
        <v>Aviso Legal</v>
      </c>
      <c r="C35" s="174" t="str">
        <f>IF( ISBLANK('03.Muestra'!$E24),"",'03.Muestra'!$E24)</f>
        <v>https://www.comunidad.madrid/hospital/villalba/aviso-legal-privacidad</v>
      </c>
      <c r="D35" s="175" t="str">
        <f>IF(ISBLANK('P1.Perceptible'!D35),"",'P1.Perceptible'!D35)</f>
        <v>Pasa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Pasa</v>
      </c>
      <c r="K35" s="175" t="str">
        <f>IF(ISBLANK('P1.Perceptible'!D453),"",'P1.Perceptible'!D453)</f>
        <v>Pasa</v>
      </c>
      <c r="L35" s="175" t="str">
        <f>IF(ISBLANK('P1.Perceptible'!D491),"",'P1.Perceptible'!D491)</f>
        <v>N/A</v>
      </c>
      <c r="M35" s="175" t="str">
        <f>IF(ISBLANK('P2.Operable'!D35),"",'P2.Operable'!D35)</f>
        <v>N/A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5">
      <c r="A36" s="38"/>
      <c r="B36" s="173" t="str">
        <f>IF( ISBLANK('03.Muestra'!$C25),"",'03.Muestra'!$C25)</f>
        <v>Buscador</v>
      </c>
      <c r="C36" s="174" t="str">
        <f>IF( ISBLANK('03.Muestra'!$E25),"",'03.Muestra'!$E25)</f>
        <v>https://www.comunidad.madrid/hospital/villalba/buscar?search_api_fulltext=&amp;nombre=</v>
      </c>
      <c r="D36" s="175" t="str">
        <f>IF(ISBLANK('P1.Perceptible'!D36),"",'P1.Perceptible'!D36)</f>
        <v>Pasa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Pasa</v>
      </c>
      <c r="K36" s="175" t="str">
        <f>IF(ISBLANK('P1.Perceptible'!D454),"",'P1.Perceptible'!D454)</f>
        <v>Pasa</v>
      </c>
      <c r="L36" s="175" t="str">
        <f>IF(ISBLANK('P1.Perceptible'!D492),"",'P1.Perceptible'!D492)</f>
        <v>N/A</v>
      </c>
      <c r="M36" s="175" t="str">
        <f>IF(ISBLANK('P2.Operable'!D36),"",'P2.Operable'!D36)</f>
        <v>N/A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5">
      <c r="A37" s="38"/>
      <c r="B37" s="173" t="str">
        <f>IF( ISBLANK('03.Muestra'!$C26),"",'03.Muestra'!$C26)</f>
        <v/>
      </c>
      <c r="C37" s="174" t="str">
        <f>IF( ISBLANK('03.Muestra'!$E26),"",'03.Muestra'!$E26)</f>
        <v/>
      </c>
      <c r="D37" s="175" t="str">
        <f>IF(ISBLANK('P1.Perceptible'!D37),"",'P1.Perceptible'!D37)</f>
        <v/>
      </c>
      <c r="E37" s="175" t="str">
        <f>IF(ISBLANK('P1.Perceptible'!D75),"",'P1.Perceptible'!D75)</f>
        <v/>
      </c>
      <c r="F37" s="175" t="str">
        <f>IF(ISBLANK('P1.Perceptible'!D113),"",'P1.Perceptible'!D113)</f>
        <v/>
      </c>
      <c r="G37" s="175" t="str">
        <f>IF(ISBLANK('P1.Perceptible'!D151),"",'P1.Perceptible'!D151)</f>
        <v/>
      </c>
      <c r="H37" s="175" t="str">
        <f>IF(ISBLANK('P1.Perceptible'!D265),"",'P1.Perceptible'!D265)</f>
        <v/>
      </c>
      <c r="I37" s="175" t="str">
        <f>IF(ISBLANK('P1.Perceptible'!D303),"",'P1.Perceptible'!D303)</f>
        <v/>
      </c>
      <c r="J37" s="175" t="str">
        <f>IF(ISBLANK('P1.Perceptible'!D341),"",'P1.Perceptible'!D341)</f>
        <v/>
      </c>
      <c r="K37" s="175" t="str">
        <f>IF(ISBLANK('P1.Perceptible'!D455),"",'P1.Perceptible'!D455)</f>
        <v/>
      </c>
      <c r="L37" s="175" t="str">
        <f>IF(ISBLANK('P1.Perceptible'!D493),"",'P1.Perceptible'!D493)</f>
        <v/>
      </c>
      <c r="M37" s="175" t="str">
        <f>IF(ISBLANK('P2.Operable'!D37),"",'P2.Operable'!D37)</f>
        <v/>
      </c>
      <c r="N37" s="175" t="str">
        <f>IF(ISBLANK('P2.Operable'!D75),"",'P2.Operable'!D75)</f>
        <v/>
      </c>
      <c r="O37" s="175" t="str">
        <f>IF(ISBLANK('P2.Operable'!D113),"",'P2.Operable'!D113)</f>
        <v/>
      </c>
      <c r="P37" s="175" t="str">
        <f>IF(ISBLANK('P2.Operable'!D151),"",'P2.Operable'!D151)</f>
        <v/>
      </c>
      <c r="Q37" s="175" t="str">
        <f>IF(ISBLANK('P2.Operable'!D189),"",'P2.Operable'!D189)</f>
        <v/>
      </c>
      <c r="R37" s="175" t="str">
        <f>IF(ISBLANK('P2.Operable'!D227),"",'P2.Operable'!D227)</f>
        <v/>
      </c>
      <c r="S37" s="175" t="str">
        <f>IF(ISBLANK('P2.Operable'!D265),"",'P2.Operable'!D265)</f>
        <v/>
      </c>
      <c r="T37" s="175" t="str">
        <f>IF(ISBLANK('P2.Operable'!D303),"",'P2.Operable'!D303)</f>
        <v/>
      </c>
      <c r="U37" s="175" t="str">
        <f>IF(ISBLANK('P2.Operable'!D341),"",'P2.Operable'!D341)</f>
        <v/>
      </c>
      <c r="V37" s="175" t="str">
        <f>IF(ISBLANK('P2.Operable'!D379),"",'P2.Operable'!D379)</f>
        <v/>
      </c>
      <c r="W37" s="175" t="str">
        <f>IF(ISBLANK('P2.Operable'!D531),"",'P2.Operable'!D531)</f>
        <v/>
      </c>
      <c r="X37" s="175" t="str">
        <f>IF(ISBLANK('P2.Operable'!D569),"",'P2.Operable'!D569)</f>
        <v/>
      </c>
      <c r="Y37" s="175" t="str">
        <f>IF(ISBLANK('P2.Operable'!D607),"",'P2.Operable'!D607)</f>
        <v/>
      </c>
      <c r="Z37" s="175" t="str">
        <f>IF(ISBLANK('P2.Operable'!D645),"",'P2.Operable'!D645)</f>
        <v/>
      </c>
      <c r="AA37" s="175" t="str">
        <f>IF(ISBLANK('P3.Comprensible'!D37),"",'P3.Comprensible'!D37)</f>
        <v/>
      </c>
      <c r="AB37" s="175" t="str">
        <f>IF(ISBLANK('P3.Comprensible'!D113),"",'P3.Comprensible'!D113)</f>
        <v/>
      </c>
      <c r="AC37" s="175" t="str">
        <f>IF(ISBLANK('P3.Comprensible'!D151),"",'P3.Comprensible'!D151)</f>
        <v/>
      </c>
      <c r="AD37" s="175" t="str">
        <f>IF(ISBLANK('P3.Comprensible'!D265),"",'P3.Comprensible'!D265)</f>
        <v/>
      </c>
      <c r="AE37" s="175" t="str">
        <f>IF(ISBLANK('P3.Comprensible'!D303),"",'P3.Comprensible'!D303)</f>
        <v/>
      </c>
      <c r="AF37" s="175" t="str">
        <f>IF(ISBLANK('P4.Robusto'!D37),"",'P4.Robusto'!D37)</f>
        <v/>
      </c>
      <c r="AG37" s="175" t="str">
        <f>IF(ISBLANK('P4.Robusto'!D75),"",'P4.Robusto'!D75)</f>
        <v/>
      </c>
      <c r="AH37" s="125"/>
      <c r="AI37" s="38"/>
      <c r="AJ37" s="38"/>
      <c r="AK37" s="38"/>
    </row>
    <row r="38" spans="1:37" ht="20.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ht="13">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5">
      <c r="A60" s="38"/>
      <c r="B60" s="122" t="str">
        <f>IF( ISBLANK('03.Muestra'!$C8),"",'03.Muestra'!$C8)</f>
        <v>Páginal principal</v>
      </c>
      <c r="C60" s="123" t="str">
        <f>IF( ISBLANK('03.Muestra'!$E8),"",'03.Muestra'!$E8)</f>
        <v>https://www.comunidad.madrid/hospital/villalba/</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N/A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5">
      <c r="A61" s="38"/>
      <c r="B61" s="122" t="str">
        <f>IF( ISBLANK('03.Muestra'!$C9),"",'03.Muestra'!$C9)</f>
        <v>Ciudadanos</v>
      </c>
      <c r="C61" s="123" t="str">
        <f>IF( ISBLANK('03.Muestra'!$E9),"",'03.Muestra'!$E9)</f>
        <v>https://www.comunidad.madrid/hospital/villalba/ciudadanos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N/A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5">
      <c r="A62" s="38"/>
      <c r="B62" s="122" t="str">
        <f>IF( ISBLANK('03.Muestra'!$C10),"",'03.Muestra'!$C10)</f>
        <v>Profesionales</v>
      </c>
      <c r="C62" s="123" t="str">
        <f>IF( ISBLANK('03.Muestra'!$E10),"",'03.Muestra'!$E10)</f>
        <v>https://www.comunidad.madrid/hospital/villalba/profesionales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Pasa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N/A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5">
      <c r="A63" s="38"/>
      <c r="B63" s="122" t="str">
        <f>IF( ISBLANK('03.Muestra'!$C11),"",'03.Muestra'!$C11)</f>
        <v>Comunicaciones</v>
      </c>
      <c r="C63" s="123" t="str">
        <f>IF( ISBLANK('03.Muestra'!$E11),"",'03.Muestra'!$E11)</f>
        <v>https://www.comunidad.madrid/hospital/villalba/comunicacion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Pasa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N/A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5">
      <c r="A64" s="38"/>
      <c r="B64" s="122" t="str">
        <f>IF( ISBLANK('03.Muestra'!$C12),"",'03.Muestra'!$C12)</f>
        <v>Nosotros</v>
      </c>
      <c r="C64" s="123" t="str">
        <f>IF( ISBLANK('03.Muestra'!$E12),"",'03.Muestra'!$E12)</f>
        <v>https://www.comunidad.madrid/hospital/villalba/nosotros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N/A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5">
      <c r="A65" s="38"/>
      <c r="B65" s="122" t="str">
        <f>IF( ISBLANK('03.Muestra'!$C13),"",'03.Muestra'!$C13)</f>
        <v>Preguntas frecuentes</v>
      </c>
      <c r="C65" s="123" t="str">
        <f>IF( ISBLANK('03.Muestra'!$E13),"",'03.Muestra'!$E13)</f>
        <v>https://www.comunidad.madrid/hospital/villalba/ciudadanos/preguntas-frecuentes</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N/A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5">
      <c r="A66" s="38"/>
      <c r="B66" s="122" t="str">
        <f>IF( ISBLANK('03.Muestra'!$C14),"",'03.Muestra'!$C14)</f>
        <v>Actividades</v>
      </c>
      <c r="C66" s="123" t="str">
        <f>IF( ISBLANK('03.Muestra'!$E14),"",'03.Muestra'!$E14)</f>
        <v>https://www.comunidad.madrid/hospital/villalba/ciudadanos/actividades</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N/A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5">
      <c r="A67" s="38"/>
      <c r="B67" s="122" t="str">
        <f>IF( ISBLANK('03.Muestra'!$C15),"",'03.Muestra'!$C15)</f>
        <v>Reclamaciones</v>
      </c>
      <c r="C67" s="123" t="str">
        <f>IF( ISBLANK('03.Muestra'!$E15),"",'03.Muestra'!$E15)</f>
        <v>https://www.comunidad.madrid/hospital/villalba/reclamaciones-sugerencias-agradecimientos</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N/A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5">
      <c r="A68" s="38"/>
      <c r="B68" s="122" t="str">
        <f>IF( ISBLANK('03.Muestra'!$C16),"",'03.Muestra'!$C16)</f>
        <v>Zona Influencia</v>
      </c>
      <c r="C68" s="123" t="str">
        <f>IF( ISBLANK('03.Muestra'!$E16),"",'03.Muestra'!$E16)</f>
        <v>https://www.comunidad.madrid/hospital/villalba/nosotros/oferta-asistencial/zona-influencia</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N/A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5">
      <c r="A69" s="38"/>
      <c r="B69" s="122" t="str">
        <f>IF( ISBLANK('03.Muestra'!$C17),"",'03.Muestra'!$C17)</f>
        <v>Area materno infantil</v>
      </c>
      <c r="C69" s="123" t="str">
        <f>IF( ISBLANK('03.Muestra'!$E17),"",'03.Muestra'!$E17)</f>
        <v>https://www.comunidad.madrid/hospital/villalba/profesionales/area-materno-infantil</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N/A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5">
      <c r="A70" s="38"/>
      <c r="B70" s="122" t="str">
        <f>IF( ISBLANK('03.Muestra'!$C18),"",'03.Muestra'!$C18)</f>
        <v>Servicios Centrales</v>
      </c>
      <c r="C70" s="123" t="str">
        <f>IF( ISBLANK('03.Muestra'!$E18),"",'03.Muestra'!$E18)</f>
        <v>https://www.comunidad.madrid/hospital/villalba/profesionales/servicios-centrales</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Pasa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N/A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5">
      <c r="A71" s="38"/>
      <c r="B71" s="122" t="str">
        <f>IF( ISBLANK('03.Muestra'!$C19),"",'03.Muestra'!$C19)</f>
        <v>Ultimos contenidos</v>
      </c>
      <c r="C71" s="123" t="str">
        <f>IF( ISBLANK('03.Muestra'!$E19),"",'03.Muestra'!$E19)</f>
        <v>https://www.comunidad.madrid/hospital/villalba/comunicacion/sindicacion-ultimos-contenidos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N/A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5">
      <c r="A72" s="38"/>
      <c r="B72" s="122" t="str">
        <f>IF( ISBLANK('03.Muestra'!$C20),"",'03.Muestra'!$C20)</f>
        <v>Instalaciones</v>
      </c>
      <c r="C72" s="123" t="str">
        <f>IF( ISBLANK('03.Muestra'!$E20),"",'03.Muestra'!$E20)</f>
        <v>https://www.comunidad.madrid/hospital/villalba/nosotros/recursos-humanos/instalaciones</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Pasa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N/A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5">
      <c r="A73" s="38"/>
      <c r="B73" s="122" t="str">
        <f>IF( ISBLANK('03.Muestra'!$C21),"",'03.Muestra'!$C21)</f>
        <v>Transparencia</v>
      </c>
      <c r="C73" s="123" t="str">
        <f>IF( ISBLANK('03.Muestra'!$E21),"",'03.Muestra'!$E21)</f>
        <v>https://www.comunidad.madrid/hospital/villalba/nosotros/transparencia</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N/A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5">
      <c r="A74" s="38"/>
      <c r="B74" s="122" t="str">
        <f>IF( ISBLANK('03.Muestra'!$C22),"",'03.Muestra'!$C22)</f>
        <v>Mapa Web</v>
      </c>
      <c r="C74" s="123" t="str">
        <f>IF( ISBLANK('03.Muestra'!$E22),"",'03.Muestra'!$E22)</f>
        <v>https://www.comunidad.madrid/hospital/villalba/sitemap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Pasa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N/A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5">
      <c r="A75" s="38"/>
      <c r="B75" s="122" t="str">
        <f>IF( ISBLANK('03.Muestra'!$C23),"",'03.Muestra'!$C23)</f>
        <v>Noticias</v>
      </c>
      <c r="C75" s="123" t="str">
        <f>IF( ISBLANK('03.Muestra'!$E23),"",'03.Muestra'!$E23)</f>
        <v>https://www.comunidad.madrid/hospital/villalba/comunicacion/noticias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Pasa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N/A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5">
      <c r="A76" s="38"/>
      <c r="B76" s="122" t="str">
        <f>IF( ISBLANK('03.Muestra'!$C24),"",'03.Muestra'!$C24)</f>
        <v>Aviso Legal</v>
      </c>
      <c r="C76" s="123" t="str">
        <f>IF( ISBLANK('03.Muestra'!$E24),"",'03.Muestra'!$E24)</f>
        <v>https://www.comunidad.madrid/hospital/villalba/aviso-legal-privacidad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Pasa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N/A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5">
      <c r="A77" s="38"/>
      <c r="B77" s="122" t="str">
        <f>IF( ISBLANK('03.Muestra'!$C25),"",'03.Muestra'!$C25)</f>
        <v>Buscador</v>
      </c>
      <c r="C77" s="123" t="str">
        <f>IF( ISBLANK('03.Muestra'!$E25),"",'03.Muestra'!$E25)</f>
        <v>https://www.comunidad.madrid/hospital/villalba/buscar?search_api_fulltext=&amp;nombre=</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Pasa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N/A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ht="13">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A5E5BA69A52874988ED57D7DD80DF03" ma:contentTypeVersion="12" ma:contentTypeDescription="Crear nuevo documento." ma:contentTypeScope="" ma:versionID="b610631e10d90907c6188fce07ee87c0">
  <xsd:schema xmlns:xsd="http://www.w3.org/2001/XMLSchema" xmlns:xs="http://www.w3.org/2001/XMLSchema" xmlns:p="http://schemas.microsoft.com/office/2006/metadata/properties" xmlns:ns2="92edc6ca-b25f-47c9-9a61-403f5d17014e" xmlns:ns3="f487b5fe-174c-4fb6-8557-624e264375c2" targetNamespace="http://schemas.microsoft.com/office/2006/metadata/properties" ma:root="true" ma:fieldsID="fd98653de410fa662a6391782b2c84ae" ns2:_="" ns3:_="">
    <xsd:import namespace="92edc6ca-b25f-47c9-9a61-403f5d17014e"/>
    <xsd:import namespace="f487b5fe-174c-4fb6-8557-624e264375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edc6ca-b25f-47c9-9a61-403f5d170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87b5fe-174c-4fb6-8557-624e264375c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2.xml><?xml version="1.0" encoding="utf-8"?>
<ds:datastoreItem xmlns:ds="http://schemas.openxmlformats.org/officeDocument/2006/customXml" ds:itemID="{9CE03405-397E-4E2C-8F07-BAD8486D1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edc6ca-b25f-47c9-9a61-403f5d17014e"/>
    <ds:schemaRef ds:uri="f487b5fe-174c-4fb6-8557-624e26437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http://schemas.microsoft.com/office/2006/documentManagement/types"/>
    <ds:schemaRef ds:uri="http://purl.org/dc/terms/"/>
    <ds:schemaRef ds:uri="92edc6ca-b25f-47c9-9a61-403f5d17014e"/>
    <ds:schemaRef ds:uri="http://purl.org/dc/dcmitype/"/>
    <ds:schemaRef ds:uri="http://schemas.microsoft.com/office/infopath/2007/PartnerControls"/>
    <ds:schemaRef ds:uri="http://schemas.openxmlformats.org/package/2006/metadata/core-properties"/>
    <ds:schemaRef ds:uri="f487b5fe-174c-4fb6-8557-624e264375c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RASERO LOPEZ, MACARENA</cp:lastModifiedBy>
  <cp:revision>109</cp:revision>
  <cp:lastPrinted>2020-09-14T10:56:43Z</cp:lastPrinted>
  <dcterms:created xsi:type="dcterms:W3CDTF">2020-03-26T13:14:48Z</dcterms:created>
  <dcterms:modified xsi:type="dcterms:W3CDTF">2026-06-24T09:51:49Z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0x010100AA5E5BA69A52874988ED57D7DD80DF03</vt:lpwstr>
  </property>
  <property fmtid="{D5CDD505-2E9C-101B-9397-08002B2CF9AE}" pid="10" name="_dlc_DocIdItemGuid">
    <vt:lpwstr>7253cf5e-9b74-4abd-a8bc-a2e937060191</vt:lpwstr>
  </property>
</Properties>
</file>