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es\mrl7116\Desktop\ACCESIBILIDAD\hospital-rlafora\"/>
    </mc:Choice>
  </mc:AlternateContent>
  <bookViews>
    <workbookView xWindow="-120" yWindow="-120" windowWidth="38640" windowHeight="15840" tabRatio="808" activeTab="1"/>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E513" i="5" s="1"/>
  <c r="H60" i="9"/>
  <c r="BH3" i="13" s="1"/>
  <c r="B551" i="5"/>
  <c r="C551" i="5"/>
  <c r="I60" i="9"/>
  <c r="BI3" i="13" s="1"/>
  <c r="B589" i="5"/>
  <c r="C589" i="5"/>
  <c r="J60" i="9"/>
  <c r="BJ3" i="13"/>
  <c r="B627" i="5"/>
  <c r="C627" i="5"/>
  <c r="E627" i="5" s="1"/>
  <c r="K60" i="9"/>
  <c r="BK3" i="13" s="1"/>
  <c r="B665" i="5"/>
  <c r="C665" i="5"/>
  <c r="L60" i="9"/>
  <c r="BL3" i="13" s="1"/>
  <c r="B703" i="5"/>
  <c r="C703" i="5"/>
  <c r="M60" i="9"/>
  <c r="BM3" i="13" s="1"/>
  <c r="B741" i="5"/>
  <c r="C741" i="5"/>
  <c r="N60" i="9"/>
  <c r="BN3" i="13" s="1"/>
  <c r="B399" i="6"/>
  <c r="C399" i="6"/>
  <c r="E399" i="6" s="1"/>
  <c r="O60" i="9"/>
  <c r="BO3" i="13" s="1"/>
  <c r="B437" i="6"/>
  <c r="C437" i="6"/>
  <c r="E437" i="6" s="1"/>
  <c r="P60" i="9"/>
  <c r="BP3" i="13" s="1"/>
  <c r="B475" i="6"/>
  <c r="C475" i="6"/>
  <c r="E475" i="6" s="1"/>
  <c r="Q60" i="9"/>
  <c r="BQ3" i="13" s="1"/>
  <c r="B57" i="7"/>
  <c r="C57" i="7"/>
  <c r="E57" i="7" s="1"/>
  <c r="R60" i="9"/>
  <c r="BR3" i="13" s="1"/>
  <c r="B171" i="7"/>
  <c r="C171" i="7"/>
  <c r="E171" i="7" s="1"/>
  <c r="S60" i="9"/>
  <c r="BS3" i="13" s="1"/>
  <c r="B209" i="7"/>
  <c r="C209" i="7"/>
  <c r="T60" i="9"/>
  <c r="BT3" i="13" s="1"/>
  <c r="B323" i="7"/>
  <c r="C323" i="7"/>
  <c r="E323" i="7" s="1"/>
  <c r="U60" i="9"/>
  <c r="BU3" i="13" s="1"/>
  <c r="B361" i="7"/>
  <c r="C361" i="7"/>
  <c r="V60" i="9"/>
  <c r="BV3" i="13" s="1"/>
  <c r="B95" i="8"/>
  <c r="C95" i="8"/>
  <c r="E95" i="8" s="1"/>
  <c r="W60" i="9"/>
  <c r="BW3" i="13" s="1"/>
  <c r="B210" i="5"/>
  <c r="C210" i="5"/>
  <c r="E61" i="9"/>
  <c r="BE4" i="13" s="1"/>
  <c r="B362" i="5"/>
  <c r="C362" i="5"/>
  <c r="F61" i="9"/>
  <c r="BF4" i="13" s="1"/>
  <c r="B400" i="5"/>
  <c r="C400" i="5"/>
  <c r="E400" i="5" s="1"/>
  <c r="G61" i="9"/>
  <c r="BG4" i="13" s="1"/>
  <c r="B514" i="5"/>
  <c r="C514" i="5"/>
  <c r="H61" i="9"/>
  <c r="BH4" i="13" s="1"/>
  <c r="B552" i="5"/>
  <c r="C552" i="5"/>
  <c r="I61" i="9"/>
  <c r="BI4" i="13" s="1"/>
  <c r="B590" i="5"/>
  <c r="C590" i="5"/>
  <c r="E590" i="5" s="1"/>
  <c r="J61" i="9"/>
  <c r="BJ4" i="13" s="1"/>
  <c r="B628" i="5"/>
  <c r="C628" i="5"/>
  <c r="K61" i="9"/>
  <c r="BK4" i="13" s="1"/>
  <c r="B666" i="5"/>
  <c r="C666" i="5"/>
  <c r="E666" i="5" s="1"/>
  <c r="L61" i="9"/>
  <c r="BL4" i="13"/>
  <c r="B704" i="5"/>
  <c r="C704" i="5"/>
  <c r="E704" i="5" s="1"/>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E364" i="5" s="1"/>
  <c r="B402" i="5"/>
  <c r="C402" i="5"/>
  <c r="G63" i="9"/>
  <c r="BG6" i="13" s="1"/>
  <c r="B516" i="5"/>
  <c r="C516" i="5"/>
  <c r="H63" i="9"/>
  <c r="BH6" i="13" s="1"/>
  <c r="B554" i="5"/>
  <c r="C554" i="5"/>
  <c r="E554" i="5" s="1"/>
  <c r="I63" i="9"/>
  <c r="BI6" i="13" s="1"/>
  <c r="B592" i="5"/>
  <c r="C592" i="5"/>
  <c r="J63" i="9"/>
  <c r="BJ6" i="13" s="1"/>
  <c r="B630" i="5"/>
  <c r="C630" i="5"/>
  <c r="E630" i="5" s="1"/>
  <c r="K63" i="9"/>
  <c r="BK6" i="13" s="1"/>
  <c r="B668" i="5"/>
  <c r="C668" i="5"/>
  <c r="L63" i="9"/>
  <c r="BL6" i="13" s="1"/>
  <c r="B706" i="5"/>
  <c r="C706" i="5"/>
  <c r="E706" i="5" s="1"/>
  <c r="M63" i="9"/>
  <c r="BM6" i="13" s="1"/>
  <c r="B744" i="5"/>
  <c r="C744" i="5"/>
  <c r="N63" i="9"/>
  <c r="BN6" i="13" s="1"/>
  <c r="B402" i="6"/>
  <c r="C402" i="6"/>
  <c r="E402" i="6" s="1"/>
  <c r="O63" i="9"/>
  <c r="BO6" i="13"/>
  <c r="B440" i="6"/>
  <c r="C440" i="6"/>
  <c r="E440" i="6" s="1"/>
  <c r="P63" i="9"/>
  <c r="BP6" i="13" s="1"/>
  <c r="B478" i="6"/>
  <c r="C478" i="6"/>
  <c r="E478" i="6" s="1"/>
  <c r="Q63" i="9"/>
  <c r="BQ6" i="13" s="1"/>
  <c r="B60" i="7"/>
  <c r="C60" i="7"/>
  <c r="E60" i="7" s="1"/>
  <c r="R63" i="9"/>
  <c r="BR6" i="13" s="1"/>
  <c r="B174" i="7"/>
  <c r="C174" i="7"/>
  <c r="S63" i="9"/>
  <c r="BS6" i="13" s="1"/>
  <c r="B212" i="7"/>
  <c r="C212" i="7"/>
  <c r="E212" i="7" s="1"/>
  <c r="T63" i="9"/>
  <c r="BT6" i="13" s="1"/>
  <c r="B326" i="7"/>
  <c r="C326" i="7"/>
  <c r="U63" i="9"/>
  <c r="BU6" i="13" s="1"/>
  <c r="B364" i="7"/>
  <c r="C364" i="7"/>
  <c r="E364" i="7" s="1"/>
  <c r="V63" i="9"/>
  <c r="BV6" i="13" s="1"/>
  <c r="B98" i="8"/>
  <c r="C98" i="8"/>
  <c r="E98" i="8" s="1"/>
  <c r="W63" i="9"/>
  <c r="BW6" i="13" s="1"/>
  <c r="B213" i="5"/>
  <c r="C213" i="5"/>
  <c r="E213" i="5" s="1"/>
  <c r="B365" i="5"/>
  <c r="C365" i="5"/>
  <c r="F64" i="9"/>
  <c r="BF7" i="13" s="1"/>
  <c r="B403" i="5"/>
  <c r="C403" i="5"/>
  <c r="G64" i="9"/>
  <c r="BG7" i="13" s="1"/>
  <c r="B517" i="5"/>
  <c r="C517" i="5"/>
  <c r="E517" i="5" s="1"/>
  <c r="H64" i="9"/>
  <c r="BH7" i="13" s="1"/>
  <c r="B555" i="5"/>
  <c r="C555" i="5"/>
  <c r="E555" i="5" s="1"/>
  <c r="I64" i="9"/>
  <c r="BI7" i="13" s="1"/>
  <c r="B593" i="5"/>
  <c r="C593" i="5"/>
  <c r="J64" i="9"/>
  <c r="BJ7" i="13" s="1"/>
  <c r="B631" i="5"/>
  <c r="C631" i="5"/>
  <c r="E631" i="5" s="1"/>
  <c r="K64" i="9"/>
  <c r="AR7" i="11" s="1"/>
  <c r="B669" i="5"/>
  <c r="C669" i="5"/>
  <c r="E669" i="5" s="1"/>
  <c r="L64" i="9"/>
  <c r="BL7" i="13" s="1"/>
  <c r="B707" i="5"/>
  <c r="C707" i="5"/>
  <c r="M64" i="9"/>
  <c r="BM7" i="13" s="1"/>
  <c r="B745" i="5"/>
  <c r="C745" i="5"/>
  <c r="N64" i="9"/>
  <c r="BN7" i="13" s="1"/>
  <c r="B403" i="6"/>
  <c r="C403" i="6"/>
  <c r="E403" i="6" s="1"/>
  <c r="O64" i="9"/>
  <c r="BO7" i="13" s="1"/>
  <c r="B441" i="6"/>
  <c r="C441" i="6"/>
  <c r="P64" i="9"/>
  <c r="BP7" i="13" s="1"/>
  <c r="B479" i="6"/>
  <c r="C479" i="6"/>
  <c r="E479" i="6" s="1"/>
  <c r="Q64" i="9"/>
  <c r="BQ7" i="13" s="1"/>
  <c r="B61" i="7"/>
  <c r="C61" i="7"/>
  <c r="R64" i="9"/>
  <c r="BR7" i="13" s="1"/>
  <c r="B175" i="7"/>
  <c r="C175" i="7"/>
  <c r="E175" i="7" s="1"/>
  <c r="S64" i="9"/>
  <c r="BS7" i="13" s="1"/>
  <c r="B213" i="7"/>
  <c r="C213" i="7"/>
  <c r="E213" i="7" s="1"/>
  <c r="T64" i="9"/>
  <c r="BT7" i="13" s="1"/>
  <c r="B327" i="7"/>
  <c r="C327" i="7"/>
  <c r="U64" i="9"/>
  <c r="BU7" i="13" s="1"/>
  <c r="B365" i="7"/>
  <c r="C365" i="7"/>
  <c r="E365" i="7" s="1"/>
  <c r="V64" i="9"/>
  <c r="BV7" i="13" s="1"/>
  <c r="B99" i="8"/>
  <c r="C99" i="8"/>
  <c r="E99" i="8" s="1"/>
  <c r="W64" i="9"/>
  <c r="BW7" i="13" s="1"/>
  <c r="B214" i="5"/>
  <c r="C214" i="5"/>
  <c r="E214" i="5" s="1"/>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s="1"/>
  <c r="B214" i="7"/>
  <c r="C214" i="7"/>
  <c r="T65" i="9"/>
  <c r="BT8" i="13" s="1"/>
  <c r="B328" i="7"/>
  <c r="C328" i="7"/>
  <c r="U65" i="9"/>
  <c r="BU8" i="13" s="1"/>
  <c r="B366" i="7"/>
  <c r="C366" i="7"/>
  <c r="E366" i="7" s="1"/>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AQ9" i="11" s="1"/>
  <c r="B633" i="5"/>
  <c r="C633" i="5"/>
  <c r="E633" i="5" s="1"/>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E481" i="6" s="1"/>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E559" i="5" s="1"/>
  <c r="I68" i="9"/>
  <c r="AP11" i="11" s="1"/>
  <c r="B597" i="5"/>
  <c r="C597" i="5"/>
  <c r="J68" i="9"/>
  <c r="BJ11" i="13" s="1"/>
  <c r="B635" i="5"/>
  <c r="K68" i="9" s="1"/>
  <c r="BK11" i="13" s="1"/>
  <c r="C635" i="5"/>
  <c r="B673" i="5"/>
  <c r="C673" i="5"/>
  <c r="E673" i="5" s="1"/>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E179" i="7" s="1"/>
  <c r="B217" i="7"/>
  <c r="C217" i="7"/>
  <c r="E217" i="7" s="1"/>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E712" i="5" s="1"/>
  <c r="B750" i="5"/>
  <c r="N69" i="9" s="1"/>
  <c r="BN12" i="13" s="1"/>
  <c r="C750" i="5"/>
  <c r="B408" i="6"/>
  <c r="O69" i="9" s="1"/>
  <c r="BO12" i="13" s="1"/>
  <c r="C408" i="6"/>
  <c r="B446" i="6"/>
  <c r="C446" i="6"/>
  <c r="P69" i="9" s="1"/>
  <c r="BP12" i="13" s="1"/>
  <c r="B484" i="6"/>
  <c r="C484" i="6"/>
  <c r="E484" i="6" s="1"/>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E371" i="7" s="1"/>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E487" i="6" s="1"/>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E526" i="5" s="1"/>
  <c r="B564" i="5"/>
  <c r="I73" i="9" s="1"/>
  <c r="BI16" i="13" s="1"/>
  <c r="C564" i="5"/>
  <c r="B602" i="5"/>
  <c r="J73" i="9" s="1"/>
  <c r="BJ16" i="13" s="1"/>
  <c r="C602" i="5"/>
  <c r="B640" i="5"/>
  <c r="C640" i="5"/>
  <c r="K73" i="9" s="1"/>
  <c r="BK16" i="13" s="1"/>
  <c r="B678" i="5"/>
  <c r="C678" i="5"/>
  <c r="L73" i="9"/>
  <c r="BL16" i="13" s="1"/>
  <c r="B716" i="5"/>
  <c r="M73" i="9" s="1"/>
  <c r="BM16" i="13" s="1"/>
  <c r="C716" i="5"/>
  <c r="B754" i="5"/>
  <c r="C754" i="5"/>
  <c r="N73" i="9"/>
  <c r="BN16" i="13" s="1"/>
  <c r="B412" i="6"/>
  <c r="O73" i="9" s="1"/>
  <c r="BO16" i="13" s="1"/>
  <c r="C412" i="6"/>
  <c r="E412" i="6" s="1"/>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B374" i="7"/>
  <c r="C374" i="7"/>
  <c r="E374" i="7" s="1"/>
  <c r="V73" i="9"/>
  <c r="BV16" i="13" s="1"/>
  <c r="B108" i="8"/>
  <c r="W73" i="9" s="1"/>
  <c r="BW16" i="13" s="1"/>
  <c r="C108" i="8"/>
  <c r="B223" i="5"/>
  <c r="E74" i="9" s="1"/>
  <c r="BE17" i="13" s="1"/>
  <c r="C223" i="5"/>
  <c r="E223" i="5" s="1"/>
  <c r="B375" i="5"/>
  <c r="F74" i="9" s="1"/>
  <c r="BF17" i="13" s="1"/>
  <c r="C375" i="5"/>
  <c r="B413" i="5"/>
  <c r="G74" i="9" s="1"/>
  <c r="BG17" i="13" s="1"/>
  <c r="C413" i="5"/>
  <c r="B527" i="5"/>
  <c r="C527" i="5"/>
  <c r="H74" i="9" s="1"/>
  <c r="BH17" i="13" s="1"/>
  <c r="B565" i="5"/>
  <c r="C565" i="5"/>
  <c r="E565" i="5" s="1"/>
  <c r="I74" i="9"/>
  <c r="BI17" i="13" s="1"/>
  <c r="B603" i="5"/>
  <c r="J74" i="9" s="1"/>
  <c r="BJ17" i="13" s="1"/>
  <c r="C603" i="5"/>
  <c r="E603" i="5" s="1"/>
  <c r="B641" i="5"/>
  <c r="C641" i="5"/>
  <c r="K74" i="9"/>
  <c r="BK17" i="13" s="1"/>
  <c r="B679" i="5"/>
  <c r="L74" i="9" s="1"/>
  <c r="BL17" i="13" s="1"/>
  <c r="C679" i="5"/>
  <c r="E679" i="5" s="1"/>
  <c r="B717" i="5"/>
  <c r="M74" i="9" s="1"/>
  <c r="BM17" i="13" s="1"/>
  <c r="C717" i="5"/>
  <c r="B755" i="5"/>
  <c r="C755" i="5"/>
  <c r="N74" i="9"/>
  <c r="BN17" i="13" s="1"/>
  <c r="B413" i="6"/>
  <c r="O74" i="9" s="1"/>
  <c r="BO17" i="13" s="1"/>
  <c r="C413" i="6"/>
  <c r="E413" i="6" s="1"/>
  <c r="B451" i="6"/>
  <c r="C451" i="6"/>
  <c r="P74" i="9" s="1"/>
  <c r="BP17" i="13" s="1"/>
  <c r="B489" i="6"/>
  <c r="C489" i="6"/>
  <c r="E489" i="6" s="1"/>
  <c r="Q74" i="9"/>
  <c r="BQ17" i="13" s="1"/>
  <c r="B71" i="7"/>
  <c r="R74" i="9" s="1"/>
  <c r="BR17" i="13" s="1"/>
  <c r="C71" i="7"/>
  <c r="E71" i="7" s="1"/>
  <c r="B185" i="7"/>
  <c r="C185" i="7"/>
  <c r="E185" i="7" s="1"/>
  <c r="S74" i="9"/>
  <c r="BS17" i="13" s="1"/>
  <c r="B223" i="7"/>
  <c r="T74" i="9" s="1"/>
  <c r="BT17" i="13" s="1"/>
  <c r="C223" i="7"/>
  <c r="E223" i="7" s="1"/>
  <c r="B337" i="7"/>
  <c r="U74" i="9" s="1"/>
  <c r="BU17" i="13" s="1"/>
  <c r="C337" i="7"/>
  <c r="B375" i="7"/>
  <c r="V74" i="9" s="1"/>
  <c r="BV17" i="13" s="1"/>
  <c r="C375" i="7"/>
  <c r="E375" i="7" s="1"/>
  <c r="B109" i="8"/>
  <c r="W74" i="9" s="1"/>
  <c r="BW17" i="13" s="1"/>
  <c r="C109" i="8"/>
  <c r="B224" i="5"/>
  <c r="C224" i="5"/>
  <c r="E75" i="9" s="1"/>
  <c r="BE18" i="13" s="1"/>
  <c r="B376" i="5"/>
  <c r="C376" i="5"/>
  <c r="F75" i="9"/>
  <c r="BF18" i="13" s="1"/>
  <c r="B414" i="5"/>
  <c r="G75" i="9" s="1"/>
  <c r="BG18" i="13" s="1"/>
  <c r="C414" i="5"/>
  <c r="E414" i="5" s="1"/>
  <c r="B528" i="5"/>
  <c r="C528" i="5"/>
  <c r="H75" i="9"/>
  <c r="BH18" i="13" s="1"/>
  <c r="B566" i="5"/>
  <c r="I75" i="9" s="1"/>
  <c r="BI18" i="13" s="1"/>
  <c r="C566" i="5"/>
  <c r="E566" i="5" s="1"/>
  <c r="B604" i="5"/>
  <c r="J75" i="9" s="1"/>
  <c r="BJ18" i="13" s="1"/>
  <c r="C604" i="5"/>
  <c r="E604" i="5" s="1"/>
  <c r="B642" i="5"/>
  <c r="C642" i="5"/>
  <c r="K75" i="9"/>
  <c r="BK18" i="13" s="1"/>
  <c r="B680" i="5"/>
  <c r="L75" i="9" s="1"/>
  <c r="BL18" i="13" s="1"/>
  <c r="C680" i="5"/>
  <c r="B718" i="5"/>
  <c r="C718" i="5"/>
  <c r="M75" i="9" s="1"/>
  <c r="BM18" i="13" s="1"/>
  <c r="B756" i="5"/>
  <c r="C756" i="5"/>
  <c r="E756" i="5" s="1"/>
  <c r="N75" i="9"/>
  <c r="BN18" i="13" s="1"/>
  <c r="B414" i="6"/>
  <c r="O75" i="9" s="1"/>
  <c r="BO18" i="13" s="1"/>
  <c r="C414" i="6"/>
  <c r="B452" i="6"/>
  <c r="C452" i="6"/>
  <c r="E452" i="6" s="1"/>
  <c r="P75" i="9"/>
  <c r="BP18" i="13" s="1"/>
  <c r="B490" i="6"/>
  <c r="Q75" i="9" s="1"/>
  <c r="BQ18" i="13" s="1"/>
  <c r="C490" i="6"/>
  <c r="E490" i="6" s="1"/>
  <c r="B72" i="7"/>
  <c r="R75" i="9" s="1"/>
  <c r="BR18" i="13" s="1"/>
  <c r="C72" i="7"/>
  <c r="B186" i="7"/>
  <c r="S75" i="9" s="1"/>
  <c r="BS18" i="13" s="1"/>
  <c r="C186" i="7"/>
  <c r="B224" i="7"/>
  <c r="T75" i="9" s="1"/>
  <c r="BT18" i="13" s="1"/>
  <c r="C224" i="7"/>
  <c r="E224" i="7" s="1"/>
  <c r="B338" i="7"/>
  <c r="C338" i="7"/>
  <c r="U75" i="9" s="1"/>
  <c r="BU18" i="13" s="1"/>
  <c r="B376" i="7"/>
  <c r="C376" i="7"/>
  <c r="V75" i="9"/>
  <c r="BV18" i="13" s="1"/>
  <c r="B110" i="8"/>
  <c r="W75" i="9" s="1"/>
  <c r="BW18" i="13" s="1"/>
  <c r="C110" i="8"/>
  <c r="E110" i="8" s="1"/>
  <c r="B225" i="5"/>
  <c r="C225" i="5"/>
  <c r="E225" i="5" s="1"/>
  <c r="E76" i="9"/>
  <c r="BE19" i="13" s="1"/>
  <c r="B377" i="5"/>
  <c r="F76" i="9" s="1"/>
  <c r="BF19" i="13" s="1"/>
  <c r="C377" i="5"/>
  <c r="B415" i="5"/>
  <c r="G76" i="9" s="1"/>
  <c r="BG19" i="13" s="1"/>
  <c r="C415" i="5"/>
  <c r="B529" i="5"/>
  <c r="C529" i="5"/>
  <c r="E529" i="5" s="1"/>
  <c r="H76" i="9"/>
  <c r="BH19" i="13" s="1"/>
  <c r="B567" i="5"/>
  <c r="I76" i="9" s="1"/>
  <c r="BI19" i="13" s="1"/>
  <c r="C567" i="5"/>
  <c r="B605" i="5"/>
  <c r="C605" i="5"/>
  <c r="J76" i="9" s="1"/>
  <c r="BJ19" i="13" s="1"/>
  <c r="B643" i="5"/>
  <c r="C643" i="5"/>
  <c r="E643" i="5" s="1"/>
  <c r="K76" i="9"/>
  <c r="BK19" i="13" s="1"/>
  <c r="B681" i="5"/>
  <c r="L76" i="9" s="1"/>
  <c r="BL19" i="13" s="1"/>
  <c r="C681" i="5"/>
  <c r="E681" i="5" s="1"/>
  <c r="B719" i="5"/>
  <c r="C719" i="5"/>
  <c r="M76" i="9"/>
  <c r="BM19" i="13" s="1"/>
  <c r="B757" i="5"/>
  <c r="N76" i="9" s="1"/>
  <c r="BN19" i="13" s="1"/>
  <c r="C757" i="5"/>
  <c r="E757" i="5" s="1"/>
  <c r="B415" i="6"/>
  <c r="O76" i="9" s="1"/>
  <c r="BO19" i="13" s="1"/>
  <c r="C415" i="6"/>
  <c r="E415" i="6" s="1"/>
  <c r="B453" i="6"/>
  <c r="P76" i="9" s="1"/>
  <c r="BP19" i="13" s="1"/>
  <c r="C453" i="6"/>
  <c r="B491" i="6"/>
  <c r="Q76" i="9" s="1"/>
  <c r="BQ19" i="13" s="1"/>
  <c r="C491" i="6"/>
  <c r="B73" i="7"/>
  <c r="C73" i="7"/>
  <c r="R76" i="9" s="1"/>
  <c r="BR19" i="13" s="1"/>
  <c r="B187" i="7"/>
  <c r="C187" i="7"/>
  <c r="E187" i="7" s="1"/>
  <c r="S76" i="9"/>
  <c r="BS19" i="13" s="1"/>
  <c r="B225" i="7"/>
  <c r="T76" i="9" s="1"/>
  <c r="BT19" i="13" s="1"/>
  <c r="C225" i="7"/>
  <c r="B339" i="7"/>
  <c r="C339" i="7"/>
  <c r="U76" i="9"/>
  <c r="BU19" i="13" s="1"/>
  <c r="B377" i="7"/>
  <c r="V76" i="9" s="1"/>
  <c r="BV19" i="13" s="1"/>
  <c r="C377" i="7"/>
  <c r="E377" i="7" s="1"/>
  <c r="B111" i="8"/>
  <c r="W76" i="9" s="1"/>
  <c r="BW19" i="13" s="1"/>
  <c r="C111" i="8"/>
  <c r="B226" i="5"/>
  <c r="C226" i="5"/>
  <c r="B378" i="5"/>
  <c r="F77" i="9" s="1"/>
  <c r="BF20" i="13" s="1"/>
  <c r="C378" i="5"/>
  <c r="B416" i="5"/>
  <c r="C416" i="5"/>
  <c r="B530" i="5"/>
  <c r="C530" i="5"/>
  <c r="B568" i="5"/>
  <c r="C568" i="5"/>
  <c r="E568" i="5" s="1"/>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E378" i="7" s="1"/>
  <c r="B112" i="8"/>
  <c r="W77" i="9" s="1"/>
  <c r="BW20" i="13" s="1"/>
  <c r="C112" i="8"/>
  <c r="B227" i="5"/>
  <c r="C227" i="5"/>
  <c r="E78" i="9" s="1"/>
  <c r="BE21" i="13" s="1"/>
  <c r="B379" i="5"/>
  <c r="C379" i="5"/>
  <c r="B417" i="5"/>
  <c r="C417" i="5"/>
  <c r="B531" i="5"/>
  <c r="C531" i="5"/>
  <c r="B569" i="5"/>
  <c r="I78" i="9" s="1"/>
  <c r="BI21" i="13" s="1"/>
  <c r="C569" i="5"/>
  <c r="E569" i="5" s="1"/>
  <c r="B607" i="5"/>
  <c r="C607" i="5"/>
  <c r="B645" i="5"/>
  <c r="K78" i="9" s="1"/>
  <c r="BK21" i="13" s="1"/>
  <c r="C645" i="5"/>
  <c r="B683" i="5"/>
  <c r="L78" i="9" s="1"/>
  <c r="BL21" i="13" s="1"/>
  <c r="C683" i="5"/>
  <c r="E683" i="5" s="1"/>
  <c r="B721" i="5"/>
  <c r="C721" i="5"/>
  <c r="B759" i="5"/>
  <c r="C759" i="5"/>
  <c r="B417" i="6"/>
  <c r="C417" i="6"/>
  <c r="B455" i="6"/>
  <c r="P78" i="9" s="1"/>
  <c r="BP21" i="13" s="1"/>
  <c r="C455" i="6"/>
  <c r="B493" i="6"/>
  <c r="C493" i="6"/>
  <c r="B75" i="7"/>
  <c r="C75" i="7"/>
  <c r="B189" i="7"/>
  <c r="S78" i="9" s="1"/>
  <c r="BS21" i="13" s="1"/>
  <c r="C189" i="7"/>
  <c r="E189" i="7" s="1"/>
  <c r="B227" i="7"/>
  <c r="T78" i="9" s="1"/>
  <c r="BT21" i="13" s="1"/>
  <c r="C227" i="7"/>
  <c r="E227" i="7" s="1"/>
  <c r="B341" i="7"/>
  <c r="C341" i="7"/>
  <c r="U78" i="9" s="1"/>
  <c r="BU21" i="13" s="1"/>
  <c r="B379" i="7"/>
  <c r="C379" i="7"/>
  <c r="V78" i="9"/>
  <c r="BV21" i="13" s="1"/>
  <c r="B113" i="8"/>
  <c r="C113" i="8"/>
  <c r="W78" i="9" s="1"/>
  <c r="BW21" i="13" s="1"/>
  <c r="B228" i="5"/>
  <c r="C228" i="5"/>
  <c r="D228" i="5"/>
  <c r="E79" i="9" s="1"/>
  <c r="BE22" i="13" s="1"/>
  <c r="B380" i="5"/>
  <c r="D380" i="5" s="1"/>
  <c r="F79" i="9" s="1"/>
  <c r="BF22" i="13" s="1"/>
  <c r="C380" i="5"/>
  <c r="B418" i="5"/>
  <c r="D418" i="5" s="1"/>
  <c r="G79" i="9" s="1"/>
  <c r="BG22" i="13" s="1"/>
  <c r="C418" i="5"/>
  <c r="B532" i="5"/>
  <c r="D532" i="5" s="1"/>
  <c r="H79" i="9" s="1"/>
  <c r="BH22" i="13" s="1"/>
  <c r="C532" i="5"/>
  <c r="B570" i="5"/>
  <c r="I79" i="9" s="1"/>
  <c r="BI22" i="13" s="1"/>
  <c r="C570" i="5"/>
  <c r="B608" i="5"/>
  <c r="C608" i="5"/>
  <c r="B646" i="5"/>
  <c r="D646" i="5" s="1"/>
  <c r="K79" i="9" s="1"/>
  <c r="BK22" i="13" s="1"/>
  <c r="C646" i="5"/>
  <c r="B684" i="5"/>
  <c r="C684" i="5"/>
  <c r="B722" i="5"/>
  <c r="M79" i="9" s="1"/>
  <c r="BM22" i="13" s="1"/>
  <c r="C722" i="5"/>
  <c r="B760" i="5"/>
  <c r="C760" i="5"/>
  <c r="B418" i="6"/>
  <c r="D418" i="6" s="1"/>
  <c r="C418" i="6"/>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C533" i="5"/>
  <c r="D533" i="5"/>
  <c r="H80" i="9" s="1"/>
  <c r="BH23" i="13" s="1"/>
  <c r="B571" i="5"/>
  <c r="C571" i="5"/>
  <c r="D571" i="5"/>
  <c r="I80" i="9" s="1"/>
  <c r="BI23" i="13" s="1"/>
  <c r="B609" i="5"/>
  <c r="D609" i="5" s="1"/>
  <c r="J80" i="9" s="1"/>
  <c r="BJ23" i="13" s="1"/>
  <c r="C609" i="5"/>
  <c r="B647" i="5"/>
  <c r="D647" i="5" s="1"/>
  <c r="K80" i="9" s="1"/>
  <c r="BK23" i="13" s="1"/>
  <c r="C647" i="5"/>
  <c r="B685" i="5"/>
  <c r="C685" i="5"/>
  <c r="D685" i="5" s="1"/>
  <c r="L80" i="9" s="1"/>
  <c r="BL23" i="13" s="1"/>
  <c r="B723" i="5"/>
  <c r="D723" i="5" s="1"/>
  <c r="C723" i="5"/>
  <c r="M80" i="9"/>
  <c r="BM23" i="13" s="1"/>
  <c r="B761" i="5"/>
  <c r="D761" i="5" s="1"/>
  <c r="N80" i="9" s="1"/>
  <c r="BN23" i="13" s="1"/>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D230" i="5" s="1"/>
  <c r="E81" i="9" s="1"/>
  <c r="BE24" i="13" s="1"/>
  <c r="C230" i="5"/>
  <c r="B382" i="5"/>
  <c r="C382" i="5"/>
  <c r="D382" i="5" s="1"/>
  <c r="F81" i="9" s="1"/>
  <c r="BF24" i="13" s="1"/>
  <c r="B420" i="5"/>
  <c r="C420" i="5"/>
  <c r="D420" i="5" s="1"/>
  <c r="G81" i="9" s="1"/>
  <c r="BG24" i="13" s="1"/>
  <c r="B534" i="5"/>
  <c r="D534" i="5" s="1"/>
  <c r="H81" i="9" s="1"/>
  <c r="BH24" i="13" s="1"/>
  <c r="C534" i="5"/>
  <c r="B572" i="5"/>
  <c r="D572" i="5" s="1"/>
  <c r="I81" i="9" s="1"/>
  <c r="BI24" i="13" s="1"/>
  <c r="C572" i="5"/>
  <c r="B610" i="5"/>
  <c r="D610" i="5" s="1"/>
  <c r="J81" i="9" s="1"/>
  <c r="BJ24" i="13" s="1"/>
  <c r="C610" i="5"/>
  <c r="B648" i="5"/>
  <c r="C648" i="5"/>
  <c r="B686" i="5"/>
  <c r="C686" i="5"/>
  <c r="B724" i="5"/>
  <c r="D724" i="5" s="1"/>
  <c r="M81" i="9" s="1"/>
  <c r="BM24" i="13" s="1"/>
  <c r="C724" i="5"/>
  <c r="B762" i="5"/>
  <c r="C762" i="5"/>
  <c r="D762" i="5" s="1"/>
  <c r="N81" i="9" s="1"/>
  <c r="BN24" i="13" s="1"/>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D231" i="5" s="1"/>
  <c r="E82" i="9" s="1"/>
  <c r="BE25" i="13" s="1"/>
  <c r="C231" i="5"/>
  <c r="B383" i="5"/>
  <c r="D383" i="5" s="1"/>
  <c r="F82" i="9" s="1"/>
  <c r="BF25" i="13" s="1"/>
  <c r="C383" i="5"/>
  <c r="B421" i="5"/>
  <c r="D421" i="5" s="1"/>
  <c r="C421" i="5"/>
  <c r="G82" i="9"/>
  <c r="BG25" i="13" s="1"/>
  <c r="B535" i="5"/>
  <c r="D535" i="5" s="1"/>
  <c r="H82" i="9" s="1"/>
  <c r="BH25" i="13" s="1"/>
  <c r="C535" i="5"/>
  <c r="B573" i="5"/>
  <c r="C573" i="5"/>
  <c r="B611" i="5"/>
  <c r="C611" i="5"/>
  <c r="D611" i="5"/>
  <c r="J82" i="9" s="1"/>
  <c r="BJ25" i="13" s="1"/>
  <c r="B649" i="5"/>
  <c r="D649" i="5" s="1"/>
  <c r="K82" i="9" s="1"/>
  <c r="BK25" i="13" s="1"/>
  <c r="C649" i="5"/>
  <c r="B687" i="5"/>
  <c r="C687" i="5"/>
  <c r="D687" i="5" s="1"/>
  <c r="L82" i="9" s="1"/>
  <c r="BL25" i="13" s="1"/>
  <c r="B725" i="5"/>
  <c r="D725" i="5" s="1"/>
  <c r="M82" i="9" s="1"/>
  <c r="BM25" i="13" s="1"/>
  <c r="C725" i="5"/>
  <c r="B763" i="5"/>
  <c r="D763" i="5" s="1"/>
  <c r="N82" i="9" s="1"/>
  <c r="BN25" i="13" s="1"/>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D422" i="5" s="1"/>
  <c r="G83" i="9" s="1"/>
  <c r="BG26" i="13" s="1"/>
  <c r="B536" i="5"/>
  <c r="C536" i="5"/>
  <c r="D536" i="5" s="1"/>
  <c r="H83" i="9" s="1"/>
  <c r="BH26" i="13" s="1"/>
  <c r="B574" i="5"/>
  <c r="D574" i="5" s="1"/>
  <c r="I83" i="9" s="1"/>
  <c r="BI26" i="13" s="1"/>
  <c r="C574" i="5"/>
  <c r="B612" i="5"/>
  <c r="D612" i="5" s="1"/>
  <c r="C612" i="5"/>
  <c r="J83" i="9"/>
  <c r="BJ26" i="13" s="1"/>
  <c r="B650" i="5"/>
  <c r="D650" i="5" s="1"/>
  <c r="K83" i="9" s="1"/>
  <c r="BK26" i="13" s="1"/>
  <c r="C650" i="5"/>
  <c r="B688" i="5"/>
  <c r="D688" i="5" s="1"/>
  <c r="C688" i="5"/>
  <c r="L83" i="9"/>
  <c r="BL26" i="13" s="1"/>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D233" i="5" s="1"/>
  <c r="E84" i="9" s="1"/>
  <c r="BE27" i="13" s="1"/>
  <c r="C233" i="5"/>
  <c r="B385" i="5"/>
  <c r="D385" i="5" s="1"/>
  <c r="F84" i="9" s="1"/>
  <c r="BF27" i="13" s="1"/>
  <c r="C385" i="5"/>
  <c r="B423" i="5"/>
  <c r="C423" i="5"/>
  <c r="B537" i="5"/>
  <c r="C537" i="5"/>
  <c r="B575" i="5"/>
  <c r="C575" i="5"/>
  <c r="B613" i="5"/>
  <c r="C613" i="5"/>
  <c r="B651" i="5"/>
  <c r="C651" i="5"/>
  <c r="D651" i="5" s="1"/>
  <c r="K84" i="9" s="1"/>
  <c r="BK27" i="13" s="1"/>
  <c r="B689" i="5"/>
  <c r="C689" i="5"/>
  <c r="D689" i="5" s="1"/>
  <c r="L84" i="9" s="1"/>
  <c r="BL27" i="13" s="1"/>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D234" i="5" s="1"/>
  <c r="E85" i="9" s="1"/>
  <c r="BE28" i="13" s="1"/>
  <c r="C234" i="5"/>
  <c r="B386" i="5"/>
  <c r="C386" i="5"/>
  <c r="B424" i="5"/>
  <c r="C424" i="5"/>
  <c r="B538" i="5"/>
  <c r="C538" i="5"/>
  <c r="D538" i="5" s="1"/>
  <c r="H85" i="9" s="1"/>
  <c r="BH28" i="13" s="1"/>
  <c r="B576" i="5"/>
  <c r="D576" i="5" s="1"/>
  <c r="I85" i="9" s="1"/>
  <c r="BI28" i="13" s="1"/>
  <c r="C576" i="5"/>
  <c r="B614" i="5"/>
  <c r="C614" i="5"/>
  <c r="B652" i="5"/>
  <c r="D652" i="5" s="1"/>
  <c r="K85" i="9" s="1"/>
  <c r="BK28" i="13" s="1"/>
  <c r="C652" i="5"/>
  <c r="B690" i="5"/>
  <c r="D690" i="5" s="1"/>
  <c r="L85" i="9" s="1"/>
  <c r="BL28" i="13" s="1"/>
  <c r="C690" i="5"/>
  <c r="B728" i="5"/>
  <c r="D728" i="5" s="1"/>
  <c r="M85" i="9" s="1"/>
  <c r="BM28" i="13" s="1"/>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D235" i="5" s="1"/>
  <c r="E86" i="9" s="1"/>
  <c r="BE29" i="13" s="1"/>
  <c r="B387" i="5"/>
  <c r="D387" i="5" s="1"/>
  <c r="F86" i="9" s="1"/>
  <c r="BF29" i="13" s="1"/>
  <c r="C387" i="5"/>
  <c r="B425" i="5"/>
  <c r="C425" i="5"/>
  <c r="B539" i="5"/>
  <c r="D539" i="5" s="1"/>
  <c r="H86" i="9" s="1"/>
  <c r="BH29" i="13" s="1"/>
  <c r="C539" i="5"/>
  <c r="B577" i="5"/>
  <c r="D577" i="5" s="1"/>
  <c r="C577" i="5"/>
  <c r="I86" i="9"/>
  <c r="BI29" i="13" s="1"/>
  <c r="B615" i="5"/>
  <c r="C615" i="5"/>
  <c r="D615" i="5"/>
  <c r="J86" i="9" s="1"/>
  <c r="BJ29" i="13" s="1"/>
  <c r="B653" i="5"/>
  <c r="D653" i="5" s="1"/>
  <c r="K86" i="9" s="1"/>
  <c r="BK29" i="13" s="1"/>
  <c r="C653" i="5"/>
  <c r="B691" i="5"/>
  <c r="D691" i="5" s="1"/>
  <c r="C691" i="5"/>
  <c r="L86" i="9"/>
  <c r="BL29" i="13" s="1"/>
  <c r="B729" i="5"/>
  <c r="C729" i="5"/>
  <c r="D729" i="5"/>
  <c r="M86" i="9" s="1"/>
  <c r="BM29" i="13" s="1"/>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D388" i="5" s="1"/>
  <c r="F87" i="9" s="1"/>
  <c r="BF30" i="13" s="1"/>
  <c r="B426" i="5"/>
  <c r="D426" i="5" s="1"/>
  <c r="G87" i="9" s="1"/>
  <c r="BG30" i="13" s="1"/>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C237" i="5"/>
  <c r="D237" i="5"/>
  <c r="E88" i="9" s="1"/>
  <c r="BE31" i="13" s="1"/>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C731" i="5"/>
  <c r="D731" i="5"/>
  <c r="M88" i="9" s="1"/>
  <c r="BM31" i="13" s="1"/>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C390" i="5"/>
  <c r="D390" i="5"/>
  <c r="F89" i="9" s="1"/>
  <c r="BF32" i="13" s="1"/>
  <c r="B428" i="5"/>
  <c r="C428" i="5"/>
  <c r="B542" i="5"/>
  <c r="C542" i="5"/>
  <c r="D542" i="5"/>
  <c r="H89" i="9" s="1"/>
  <c r="BH32" i="13" s="1"/>
  <c r="B580" i="5"/>
  <c r="C580" i="5"/>
  <c r="B618" i="5"/>
  <c r="C618" i="5"/>
  <c r="B656" i="5"/>
  <c r="C656" i="5"/>
  <c r="B694" i="5"/>
  <c r="D694" i="5" s="1"/>
  <c r="L89" i="9" s="1"/>
  <c r="BL32" i="13" s="1"/>
  <c r="C694" i="5"/>
  <c r="B732" i="5"/>
  <c r="C732" i="5"/>
  <c r="B770" i="5"/>
  <c r="C770" i="5"/>
  <c r="D770" i="5"/>
  <c r="N89" i="9" s="1"/>
  <c r="BN32" i="13" s="1"/>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D543" i="5" s="1"/>
  <c r="H90" i="9" s="1"/>
  <c r="BH33" i="13" s="1"/>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D392" i="5" s="1"/>
  <c r="F91" i="9" s="1"/>
  <c r="BF34" i="13" s="1"/>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D241" i="5" s="1"/>
  <c r="E92" i="9" s="1"/>
  <c r="BE35" i="13" s="1"/>
  <c r="C241" i="5"/>
  <c r="B393" i="5"/>
  <c r="D393" i="5" s="1"/>
  <c r="F92" i="9" s="1"/>
  <c r="BF35" i="13" s="1"/>
  <c r="C393" i="5"/>
  <c r="B431" i="5"/>
  <c r="C431" i="5"/>
  <c r="B545" i="5"/>
  <c r="C545" i="5"/>
  <c r="B583" i="5"/>
  <c r="D583" i="5" s="1"/>
  <c r="I92" i="9" s="1"/>
  <c r="BI35" i="13" s="1"/>
  <c r="C583" i="5"/>
  <c r="B621" i="5"/>
  <c r="D621" i="5" s="1"/>
  <c r="J92" i="9" s="1"/>
  <c r="BJ35" i="13" s="1"/>
  <c r="C621" i="5"/>
  <c r="B659" i="5"/>
  <c r="C659" i="5"/>
  <c r="D659" i="5" s="1"/>
  <c r="K92" i="9" s="1"/>
  <c r="BK35" i="13" s="1"/>
  <c r="B697" i="5"/>
  <c r="C697" i="5"/>
  <c r="D697" i="5" s="1"/>
  <c r="L92" i="9" s="1"/>
  <c r="BL35" i="13" s="1"/>
  <c r="B735" i="5"/>
  <c r="D735" i="5" s="1"/>
  <c r="M92" i="9" s="1"/>
  <c r="BM35" i="13" s="1"/>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C394" i="5"/>
  <c r="D394" i="5"/>
  <c r="F93" i="9" s="1"/>
  <c r="BF36" i="13" s="1"/>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D243" i="5" s="1"/>
  <c r="E94" i="9" s="1"/>
  <c r="BE37" i="13" s="1"/>
  <c r="C243" i="5"/>
  <c r="B395" i="5"/>
  <c r="C395" i="5"/>
  <c r="D395" i="5" s="1"/>
  <c r="F94" i="9" s="1"/>
  <c r="BF37" i="13" s="1"/>
  <c r="B433" i="5"/>
  <c r="D433" i="5" s="1"/>
  <c r="G94" i="9" s="1"/>
  <c r="BG37" i="13" s="1"/>
  <c r="C433" i="5"/>
  <c r="B547" i="5"/>
  <c r="C547" i="5"/>
  <c r="B585" i="5"/>
  <c r="D585" i="5" s="1"/>
  <c r="I94" i="9" s="1"/>
  <c r="BI37" i="13" s="1"/>
  <c r="C585" i="5"/>
  <c r="B623" i="5"/>
  <c r="C623" i="5"/>
  <c r="D623" i="5" s="1"/>
  <c r="J94" i="9" s="1"/>
  <c r="BJ37" i="13" s="1"/>
  <c r="B661" i="5"/>
  <c r="D661" i="5" s="1"/>
  <c r="K94" i="9" s="1"/>
  <c r="BK37" i="13" s="1"/>
  <c r="C661" i="5"/>
  <c r="B699" i="5"/>
  <c r="D699" i="5" s="1"/>
  <c r="L94" i="9" s="1"/>
  <c r="BL37" i="13" s="1"/>
  <c r="C699" i="5"/>
  <c r="B737" i="5"/>
  <c r="D737" i="5" s="1"/>
  <c r="M94" i="9" s="1"/>
  <c r="BM37" i="13" s="1"/>
  <c r="C737" i="5"/>
  <c r="B775" i="5"/>
  <c r="C775" i="5"/>
  <c r="D775" i="5" s="1"/>
  <c r="N94" i="9" s="1"/>
  <c r="BN37" i="13" s="1"/>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E176" i="5" s="1"/>
  <c r="C176" i="5"/>
  <c r="D65" i="9"/>
  <c r="BD8" i="13" s="1"/>
  <c r="B177" i="5"/>
  <c r="C177" i="5"/>
  <c r="D66" i="9"/>
  <c r="BD9" i="13" s="1"/>
  <c r="B178" i="5"/>
  <c r="C178" i="5"/>
  <c r="B179" i="5"/>
  <c r="D68" i="9" s="1"/>
  <c r="BD11" i="13" s="1"/>
  <c r="C179" i="5"/>
  <c r="B180" i="5"/>
  <c r="C180" i="5"/>
  <c r="D69" i="9"/>
  <c r="BD12" i="13" s="1"/>
  <c r="B181" i="5"/>
  <c r="D70" i="9" s="1"/>
  <c r="BD13" i="13" s="1"/>
  <c r="C181" i="5"/>
  <c r="E181" i="5" s="1"/>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D192" i="5" s="1"/>
  <c r="D81" i="9" s="1"/>
  <c r="BD24" i="13" s="1"/>
  <c r="C192" i="5"/>
  <c r="B193" i="5"/>
  <c r="D193" i="5" s="1"/>
  <c r="D82" i="9" s="1"/>
  <c r="BD25" i="13" s="1"/>
  <c r="C193" i="5"/>
  <c r="B194" i="5"/>
  <c r="C194" i="5"/>
  <c r="B195" i="5"/>
  <c r="D195" i="5" s="1"/>
  <c r="D84" i="9" s="1"/>
  <c r="BD27" i="13" s="1"/>
  <c r="C195" i="5"/>
  <c r="B196" i="5"/>
  <c r="C196" i="5"/>
  <c r="B197" i="5"/>
  <c r="D197" i="5" s="1"/>
  <c r="D86" i="9" s="1"/>
  <c r="BD29" i="13" s="1"/>
  <c r="C197" i="5"/>
  <c r="B198" i="5"/>
  <c r="D198" i="5" s="1"/>
  <c r="D87" i="9" s="1"/>
  <c r="BD30" i="13" s="1"/>
  <c r="C198" i="5"/>
  <c r="B199" i="5"/>
  <c r="C199" i="5"/>
  <c r="D199" i="5" s="1"/>
  <c r="D88" i="9" s="1"/>
  <c r="BD31" i="13" s="1"/>
  <c r="B200" i="5"/>
  <c r="C200" i="5"/>
  <c r="D200" i="5"/>
  <c r="D89" i="9" s="1"/>
  <c r="BD32" i="13" s="1"/>
  <c r="B201" i="5"/>
  <c r="D201" i="5" s="1"/>
  <c r="D90" i="9" s="1"/>
  <c r="BD33" i="13" s="1"/>
  <c r="C201" i="5"/>
  <c r="B202" i="5"/>
  <c r="C202" i="5"/>
  <c r="B203" i="5"/>
  <c r="C203" i="5"/>
  <c r="D203" i="5"/>
  <c r="D92" i="9"/>
  <c r="BD35" i="13" s="1"/>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L19" i="9"/>
  <c r="AH3" i="13" s="1"/>
  <c r="B19" i="6"/>
  <c r="C19" i="6"/>
  <c r="E19" i="6" s="1"/>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E247" i="6" s="1"/>
  <c r="S19" i="9"/>
  <c r="AO3" i="13" s="1"/>
  <c r="B285" i="6"/>
  <c r="C285" i="6"/>
  <c r="E285" i="6" s="1"/>
  <c r="T19" i="9"/>
  <c r="AP3" i="13" s="1"/>
  <c r="B323" i="6"/>
  <c r="C323" i="6"/>
  <c r="E323" i="6" s="1"/>
  <c r="U19" i="9"/>
  <c r="AQ3" i="13" s="1"/>
  <c r="B361" i="6"/>
  <c r="C361" i="6"/>
  <c r="V19" i="9"/>
  <c r="AR3" i="13" s="1"/>
  <c r="B513" i="6"/>
  <c r="C513" i="6"/>
  <c r="W19" i="9"/>
  <c r="AS3" i="13" s="1"/>
  <c r="B551" i="6"/>
  <c r="C551" i="6"/>
  <c r="E551" i="6" s="1"/>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E247" i="7" s="1"/>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E476" i="5" s="1"/>
  <c r="L20" i="9"/>
  <c r="AH4" i="13" s="1"/>
  <c r="B20" i="6"/>
  <c r="C20" i="6"/>
  <c r="M20" i="9"/>
  <c r="AI4" i="13" s="1"/>
  <c r="B58" i="6"/>
  <c r="C58" i="6"/>
  <c r="E58" i="6" s="1"/>
  <c r="N20" i="9"/>
  <c r="AJ4" i="13" s="1"/>
  <c r="B96" i="6"/>
  <c r="C96" i="6"/>
  <c r="O20" i="9"/>
  <c r="AK4" i="13" s="1"/>
  <c r="B134" i="6"/>
  <c r="C134" i="6"/>
  <c r="E134" i="6" s="1"/>
  <c r="P20" i="9"/>
  <c r="AL4" i="13" s="1"/>
  <c r="B172" i="6"/>
  <c r="C172" i="6"/>
  <c r="E172" i="6" s="1"/>
  <c r="Q20" i="9"/>
  <c r="AM4" i="13" s="1"/>
  <c r="B210" i="6"/>
  <c r="C210" i="6"/>
  <c r="E210" i="6" s="1"/>
  <c r="R20" i="9"/>
  <c r="AN4" i="13" s="1"/>
  <c r="B248" i="6"/>
  <c r="C248" i="6"/>
  <c r="S20" i="9"/>
  <c r="AO4" i="13" s="1"/>
  <c r="B286" i="6"/>
  <c r="C286" i="6"/>
  <c r="E286" i="6" s="1"/>
  <c r="T20" i="9"/>
  <c r="AP4" i="13" s="1"/>
  <c r="B324" i="6"/>
  <c r="C324" i="6"/>
  <c r="E324" i="6" s="1"/>
  <c r="U20" i="9"/>
  <c r="AQ4" i="13" s="1"/>
  <c r="B362" i="6"/>
  <c r="C362" i="6"/>
  <c r="E362" i="6" s="1"/>
  <c r="V20" i="9"/>
  <c r="AR4" i="13" s="1"/>
  <c r="B514" i="6"/>
  <c r="C514" i="6"/>
  <c r="E514" i="6" s="1"/>
  <c r="W20" i="9"/>
  <c r="AS4" i="13" s="1"/>
  <c r="B552" i="6"/>
  <c r="C552" i="6"/>
  <c r="E552" i="6" s="1"/>
  <c r="X20" i="9"/>
  <c r="AT4" i="13" s="1"/>
  <c r="B590" i="6"/>
  <c r="C590" i="6"/>
  <c r="Y20" i="9"/>
  <c r="AU4" i="13"/>
  <c r="B628" i="6"/>
  <c r="C628" i="6"/>
  <c r="Z20" i="9"/>
  <c r="AV4" i="13" s="1"/>
  <c r="B20" i="7"/>
  <c r="C20" i="7"/>
  <c r="E20" i="7" s="1"/>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AB6" i="13" s="1"/>
  <c r="B136" i="5"/>
  <c r="C136" i="5"/>
  <c r="E136" i="5" s="1"/>
  <c r="G22" i="9"/>
  <c r="AC6" i="13" s="1"/>
  <c r="B250" i="5"/>
  <c r="C250" i="5"/>
  <c r="H22" i="9"/>
  <c r="AD6" i="13" s="1"/>
  <c r="B288" i="5"/>
  <c r="C288" i="5"/>
  <c r="I22" i="9"/>
  <c r="AE6" i="13" s="1"/>
  <c r="B326" i="5"/>
  <c r="C326" i="5"/>
  <c r="E326" i="5" s="1"/>
  <c r="B440" i="5"/>
  <c r="C440" i="5"/>
  <c r="E440" i="5" s="1"/>
  <c r="K22" i="9"/>
  <c r="AG6" i="13" s="1"/>
  <c r="B478" i="5"/>
  <c r="C478" i="5"/>
  <c r="L22" i="9"/>
  <c r="AH6" i="13" s="1"/>
  <c r="B22" i="6"/>
  <c r="C22" i="6"/>
  <c r="E22" i="6" s="1"/>
  <c r="M22" i="9"/>
  <c r="AI6" i="13" s="1"/>
  <c r="B60" i="6"/>
  <c r="C60" i="6"/>
  <c r="N22" i="9"/>
  <c r="AJ6" i="13" s="1"/>
  <c r="B98" i="6"/>
  <c r="C98" i="6"/>
  <c r="E98" i="6" s="1"/>
  <c r="O22" i="9"/>
  <c r="AK6" i="13" s="1"/>
  <c r="B136" i="6"/>
  <c r="C136" i="6"/>
  <c r="E136" i="6" s="1"/>
  <c r="P22" i="9"/>
  <c r="AL6" i="13" s="1"/>
  <c r="B174" i="6"/>
  <c r="C174" i="6"/>
  <c r="E174" i="6" s="1"/>
  <c r="Q22" i="9"/>
  <c r="AM6" i="13" s="1"/>
  <c r="B212" i="6"/>
  <c r="C212" i="6"/>
  <c r="R22" i="9"/>
  <c r="AN6" i="13" s="1"/>
  <c r="B250" i="6"/>
  <c r="C250" i="6"/>
  <c r="E250" i="6" s="1"/>
  <c r="S22" i="9"/>
  <c r="AO6" i="13" s="1"/>
  <c r="B288" i="6"/>
  <c r="C288" i="6"/>
  <c r="E288" i="6" s="1"/>
  <c r="T22" i="9"/>
  <c r="AP6" i="13" s="1"/>
  <c r="B326" i="6"/>
  <c r="C326" i="6"/>
  <c r="E326" i="6" s="1"/>
  <c r="U22" i="9"/>
  <c r="AQ6" i="13" s="1"/>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E22" i="7" s="1"/>
  <c r="AA22" i="9"/>
  <c r="AW6" i="13" s="1"/>
  <c r="B98" i="7"/>
  <c r="C98" i="7"/>
  <c r="E98" i="7" s="1"/>
  <c r="AB22" i="9"/>
  <c r="AX6" i="13" s="1"/>
  <c r="B136" i="7"/>
  <c r="C136" i="7"/>
  <c r="E136" i="7" s="1"/>
  <c r="AC22" i="9"/>
  <c r="AY6" i="13" s="1"/>
  <c r="B250" i="7"/>
  <c r="C250" i="7"/>
  <c r="E250" i="7" s="1"/>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E23" i="6" s="1"/>
  <c r="M23" i="9"/>
  <c r="AI7" i="13" s="1"/>
  <c r="B61" i="6"/>
  <c r="C61" i="6"/>
  <c r="N23" i="9"/>
  <c r="AJ7" i="13" s="1"/>
  <c r="B99" i="6"/>
  <c r="C99" i="6"/>
  <c r="E99" i="6" s="1"/>
  <c r="O23" i="9"/>
  <c r="AK7" i="13" s="1"/>
  <c r="B137" i="6"/>
  <c r="C137" i="6"/>
  <c r="P23" i="9"/>
  <c r="AL7" i="13" s="1"/>
  <c r="B175" i="6"/>
  <c r="C175" i="6"/>
  <c r="E175" i="6" s="1"/>
  <c r="Q23" i="9"/>
  <c r="AM7" i="13" s="1"/>
  <c r="B213" i="6"/>
  <c r="C213" i="6"/>
  <c r="R23" i="9"/>
  <c r="AN7" i="13" s="1"/>
  <c r="B251" i="6"/>
  <c r="C251" i="6"/>
  <c r="S23" i="9"/>
  <c r="AO7" i="13" s="1"/>
  <c r="B289" i="6"/>
  <c r="C289" i="6"/>
  <c r="T23" i="9"/>
  <c r="AP7" i="13" s="1"/>
  <c r="B327" i="6"/>
  <c r="C327" i="6"/>
  <c r="E327" i="6" s="1"/>
  <c r="U23" i="9"/>
  <c r="AQ7" i="13" s="1"/>
  <c r="B365" i="6"/>
  <c r="C365" i="6"/>
  <c r="V23" i="9"/>
  <c r="AR7" i="13" s="1"/>
  <c r="B517" i="6"/>
  <c r="C517" i="6"/>
  <c r="E517" i="6" s="1"/>
  <c r="W23" i="9"/>
  <c r="AS7" i="13" s="1"/>
  <c r="B555" i="6"/>
  <c r="C555" i="6"/>
  <c r="E555" i="6" s="1"/>
  <c r="X23" i="9"/>
  <c r="AT7" i="13" s="1"/>
  <c r="B593" i="6"/>
  <c r="C593" i="6"/>
  <c r="Y23" i="9"/>
  <c r="AU7" i="13"/>
  <c r="B631" i="6"/>
  <c r="C631" i="6"/>
  <c r="Z23" i="9"/>
  <c r="AV7" i="13"/>
  <c r="B23" i="7"/>
  <c r="C23" i="7"/>
  <c r="AA23" i="9"/>
  <c r="AW7" i="13"/>
  <c r="B99" i="7"/>
  <c r="C99" i="7"/>
  <c r="AB23" i="9"/>
  <c r="AX7" i="13" s="1"/>
  <c r="B137" i="7"/>
  <c r="C137" i="7"/>
  <c r="AC23" i="9"/>
  <c r="AY7" i="13" s="1"/>
  <c r="B251" i="7"/>
  <c r="C251" i="7"/>
  <c r="E251" i="7" s="1"/>
  <c r="AD23" i="9"/>
  <c r="AZ7" i="13"/>
  <c r="B289" i="7"/>
  <c r="C289" i="7"/>
  <c r="AE23" i="9"/>
  <c r="BA7" i="13" s="1"/>
  <c r="B23" i="8"/>
  <c r="C23" i="8"/>
  <c r="E23" i="8" s="1"/>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E25" i="6" s="1"/>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E331" i="5" s="1"/>
  <c r="J27" i="9"/>
  <c r="AF11" i="13" s="1"/>
  <c r="B445" i="5"/>
  <c r="C445" i="5"/>
  <c r="B483" i="5"/>
  <c r="C483" i="5"/>
  <c r="L27" i="9"/>
  <c r="AH11" i="13" s="1"/>
  <c r="B27" i="6"/>
  <c r="C27" i="6"/>
  <c r="E27" i="6" s="1"/>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E103" i="7" s="1"/>
  <c r="AB27" i="9"/>
  <c r="AX11" i="13" s="1"/>
  <c r="B141" i="7"/>
  <c r="C141" i="7"/>
  <c r="AC27" i="9" s="1"/>
  <c r="AY11" i="13" s="1"/>
  <c r="B255" i="7"/>
  <c r="AD27" i="9" s="1"/>
  <c r="AZ11" i="13" s="1"/>
  <c r="C255" i="7"/>
  <c r="B293" i="7"/>
  <c r="C293" i="7"/>
  <c r="E293" i="7" s="1"/>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E29" i="6" s="1"/>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E295" i="6" s="1"/>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E29" i="7" s="1"/>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E67" i="8" s="1"/>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E526" i="6" s="1"/>
  <c r="W32" i="9"/>
  <c r="AS16" i="13" s="1"/>
  <c r="B564" i="6"/>
  <c r="C564" i="6"/>
  <c r="B602" i="6"/>
  <c r="Y32" i="9" s="1"/>
  <c r="AU16" i="13" s="1"/>
  <c r="C602" i="6"/>
  <c r="B640" i="6"/>
  <c r="C640" i="6"/>
  <c r="E640" i="6" s="1"/>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E223" i="6" s="1"/>
  <c r="R33" i="9"/>
  <c r="AN17" i="13" s="1"/>
  <c r="B261" i="6"/>
  <c r="C261" i="6"/>
  <c r="B299" i="6"/>
  <c r="T33" i="9" s="1"/>
  <c r="AP17" i="13" s="1"/>
  <c r="C299" i="6"/>
  <c r="E299" i="6" s="1"/>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E300" i="5" s="1"/>
  <c r="I34" i="9"/>
  <c r="AE18" i="13" s="1"/>
  <c r="B338" i="5"/>
  <c r="C338" i="5"/>
  <c r="E338" i="5" s="1"/>
  <c r="J34" i="9"/>
  <c r="AF18" i="13" s="1"/>
  <c r="B452" i="5"/>
  <c r="C452" i="5"/>
  <c r="B490" i="5"/>
  <c r="L34" i="9" s="1"/>
  <c r="AH18" i="13" s="1"/>
  <c r="C490" i="5"/>
  <c r="E490" i="5" s="1"/>
  <c r="B34" i="6"/>
  <c r="C34" i="6"/>
  <c r="B72" i="6"/>
  <c r="C72" i="6"/>
  <c r="B110" i="6"/>
  <c r="C110" i="6"/>
  <c r="B148" i="6"/>
  <c r="C148" i="6"/>
  <c r="E148" i="6" s="1"/>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E301" i="6" s="1"/>
  <c r="T35" i="9"/>
  <c r="AP19" i="13" s="1"/>
  <c r="B339" i="6"/>
  <c r="C339" i="6"/>
  <c r="B377" i="6"/>
  <c r="C377" i="6"/>
  <c r="B529" i="6"/>
  <c r="C529" i="6"/>
  <c r="B567" i="6"/>
  <c r="X35" i="9" s="1"/>
  <c r="AT19" i="13" s="1"/>
  <c r="C567" i="6"/>
  <c r="B605" i="6"/>
  <c r="Y35" i="9" s="1"/>
  <c r="AU19" i="13" s="1"/>
  <c r="C605" i="6"/>
  <c r="E605" i="6" s="1"/>
  <c r="B643" i="6"/>
  <c r="C643" i="6"/>
  <c r="B35" i="7"/>
  <c r="C35" i="7"/>
  <c r="AA35" i="9"/>
  <c r="AW19" i="13" s="1"/>
  <c r="B111" i="7"/>
  <c r="C111" i="7"/>
  <c r="B149" i="7"/>
  <c r="C149" i="7"/>
  <c r="B263" i="7"/>
  <c r="C263" i="7"/>
  <c r="B301" i="7"/>
  <c r="C301" i="7"/>
  <c r="B35" i="8"/>
  <c r="AF35" i="9" s="1"/>
  <c r="BB19" i="13" s="1"/>
  <c r="C35" i="8"/>
  <c r="B73" i="8"/>
  <c r="C73" i="8"/>
  <c r="B74" i="5"/>
  <c r="C74" i="5"/>
  <c r="E36" i="9" s="1"/>
  <c r="AA20" i="13" s="1"/>
  <c r="B112" i="5"/>
  <c r="F36" i="9" s="1"/>
  <c r="AB20" i="13" s="1"/>
  <c r="C112" i="5"/>
  <c r="E112" i="5" s="1"/>
  <c r="B150" i="5"/>
  <c r="C150" i="5"/>
  <c r="B264" i="5"/>
  <c r="C264" i="5"/>
  <c r="B302" i="5"/>
  <c r="C302" i="5"/>
  <c r="I36" i="9" s="1"/>
  <c r="AE20" i="13" s="1"/>
  <c r="B340" i="5"/>
  <c r="C340" i="5"/>
  <c r="B454" i="5"/>
  <c r="C454" i="5"/>
  <c r="B492" i="5"/>
  <c r="C492" i="5"/>
  <c r="B36" i="6"/>
  <c r="C36" i="6"/>
  <c r="M36" i="9" s="1"/>
  <c r="AI20" i="13" s="1"/>
  <c r="B74" i="6"/>
  <c r="N36" i="9" s="1"/>
  <c r="AJ20" i="13" s="1"/>
  <c r="C74" i="6"/>
  <c r="E74" i="6" s="1"/>
  <c r="B112" i="6"/>
  <c r="O36" i="9" s="1"/>
  <c r="AK20" i="13" s="1"/>
  <c r="C112" i="6"/>
  <c r="E112" i="6" s="1"/>
  <c r="B150" i="6"/>
  <c r="P36" i="9" s="1"/>
  <c r="AL20" i="13" s="1"/>
  <c r="C150" i="6"/>
  <c r="B188" i="6"/>
  <c r="C188" i="6"/>
  <c r="B226" i="6"/>
  <c r="C226" i="6"/>
  <c r="B264" i="6"/>
  <c r="C264" i="6"/>
  <c r="B302" i="6"/>
  <c r="C302" i="6"/>
  <c r="B340" i="6"/>
  <c r="U36" i="9" s="1"/>
  <c r="AQ20" i="13" s="1"/>
  <c r="C340" i="6"/>
  <c r="E340" i="6" s="1"/>
  <c r="B378" i="6"/>
  <c r="C378" i="6"/>
  <c r="B530" i="6"/>
  <c r="W36" i="9" s="1"/>
  <c r="AS20" i="13" s="1"/>
  <c r="C530" i="6"/>
  <c r="E530" i="6" s="1"/>
  <c r="B568" i="6"/>
  <c r="C568" i="6"/>
  <c r="X36" i="9" s="1"/>
  <c r="AT20" i="13" s="1"/>
  <c r="B606" i="6"/>
  <c r="C606" i="6"/>
  <c r="B644" i="6"/>
  <c r="C644" i="6"/>
  <c r="B36" i="7"/>
  <c r="C36" i="7"/>
  <c r="B112" i="7"/>
  <c r="C112" i="7"/>
  <c r="E112" i="7" s="1"/>
  <c r="AB36" i="9"/>
  <c r="AX20" i="13" s="1"/>
  <c r="B150" i="7"/>
  <c r="AC36" i="9" s="1"/>
  <c r="AY20" i="13" s="1"/>
  <c r="C150" i="7"/>
  <c r="B264" i="7"/>
  <c r="C264" i="7"/>
  <c r="B302" i="7"/>
  <c r="C302" i="7"/>
  <c r="AE36" i="9"/>
  <c r="BA20" i="13" s="1"/>
  <c r="B36" i="8"/>
  <c r="AF36" i="9" s="1"/>
  <c r="BB20" i="13" s="1"/>
  <c r="C36" i="8"/>
  <c r="E36" i="8" s="1"/>
  <c r="B74" i="8"/>
  <c r="AG36" i="9" s="1"/>
  <c r="BC20" i="13" s="1"/>
  <c r="C74" i="8"/>
  <c r="B75" i="5"/>
  <c r="C75" i="5"/>
  <c r="B113" i="5"/>
  <c r="C113" i="5"/>
  <c r="B151" i="5"/>
  <c r="C151" i="5"/>
  <c r="B265" i="5"/>
  <c r="C265" i="5"/>
  <c r="B303" i="5"/>
  <c r="C303" i="5"/>
  <c r="B341" i="5"/>
  <c r="J37" i="9" s="1"/>
  <c r="AF21" i="13" s="1"/>
  <c r="C341" i="5"/>
  <c r="B455" i="5"/>
  <c r="C455" i="5"/>
  <c r="B493" i="5"/>
  <c r="C493" i="5"/>
  <c r="B37" i="6"/>
  <c r="C37" i="6"/>
  <c r="E37" i="6" s="1"/>
  <c r="M37" i="9"/>
  <c r="AI21" i="13" s="1"/>
  <c r="B75" i="6"/>
  <c r="C75" i="6"/>
  <c r="B113" i="6"/>
  <c r="C113" i="6"/>
  <c r="B151" i="6"/>
  <c r="C151" i="6"/>
  <c r="B189" i="6"/>
  <c r="C189" i="6"/>
  <c r="Q37" i="9" s="1"/>
  <c r="AM21" i="13" s="1"/>
  <c r="B227" i="6"/>
  <c r="C227" i="6"/>
  <c r="B265" i="6"/>
  <c r="S37" i="9" s="1"/>
  <c r="AO21" i="13" s="1"/>
  <c r="C265" i="6"/>
  <c r="B303" i="6"/>
  <c r="C303" i="6"/>
  <c r="B341" i="6"/>
  <c r="C341" i="6"/>
  <c r="B379" i="6"/>
  <c r="V37" i="9" s="1"/>
  <c r="AR21" i="13" s="1"/>
  <c r="C379" i="6"/>
  <c r="B531" i="6"/>
  <c r="C531" i="6"/>
  <c r="B569" i="6"/>
  <c r="E569" i="6" s="1"/>
  <c r="C569" i="6"/>
  <c r="X37" i="9" s="1"/>
  <c r="AT21" i="13" s="1"/>
  <c r="B607" i="6"/>
  <c r="C607" i="6"/>
  <c r="Y37" i="9" s="1"/>
  <c r="AU21" i="13" s="1"/>
  <c r="B645" i="6"/>
  <c r="C645" i="6"/>
  <c r="B37" i="7"/>
  <c r="C37" i="7"/>
  <c r="B113" i="7"/>
  <c r="C113" i="7"/>
  <c r="AB37" i="9" s="1"/>
  <c r="AX21" i="13" s="1"/>
  <c r="B151" i="7"/>
  <c r="C151" i="7"/>
  <c r="B265" i="7"/>
  <c r="AD37" i="9" s="1"/>
  <c r="AZ21" i="13" s="1"/>
  <c r="C265" i="7"/>
  <c r="B303" i="7"/>
  <c r="E303" i="7" s="1"/>
  <c r="C303" i="7"/>
  <c r="AE37" i="9" s="1"/>
  <c r="BA21" i="13" s="1"/>
  <c r="B37" i="8"/>
  <c r="C37" i="8"/>
  <c r="B75" i="8"/>
  <c r="C75" i="8"/>
  <c r="B76" i="5"/>
  <c r="C76" i="5"/>
  <c r="B114" i="5"/>
  <c r="D114" i="5" s="1"/>
  <c r="F38" i="9" s="1"/>
  <c r="AB22" i="13" s="1"/>
  <c r="C114" i="5"/>
  <c r="B152" i="5"/>
  <c r="D152" i="5" s="1"/>
  <c r="C152" i="5"/>
  <c r="B266" i="5"/>
  <c r="D266" i="5" s="1"/>
  <c r="H38" i="9" s="1"/>
  <c r="AD22" i="13" s="1"/>
  <c r="C266" i="5"/>
  <c r="B304" i="5"/>
  <c r="D304" i="5" s="1"/>
  <c r="C304" i="5"/>
  <c r="I38" i="9"/>
  <c r="AE22" i="13" s="1"/>
  <c r="B342" i="5"/>
  <c r="C342" i="5"/>
  <c r="B456" i="5"/>
  <c r="C456" i="5"/>
  <c r="B494" i="5"/>
  <c r="C494" i="5"/>
  <c r="B38" i="6"/>
  <c r="C38" i="6"/>
  <c r="B76" i="6"/>
  <c r="D76" i="6" s="1"/>
  <c r="N38" i="9" s="1"/>
  <c r="AJ22" i="13" s="1"/>
  <c r="C76" i="6"/>
  <c r="B114" i="6"/>
  <c r="C114" i="6"/>
  <c r="B152" i="6"/>
  <c r="C152" i="6"/>
  <c r="B190" i="6"/>
  <c r="C190" i="6"/>
  <c r="B228" i="6"/>
  <c r="C228" i="6"/>
  <c r="B266" i="6"/>
  <c r="C266" i="6"/>
  <c r="B304" i="6"/>
  <c r="C304" i="6"/>
  <c r="B342" i="6"/>
  <c r="D342" i="6" s="1"/>
  <c r="U38" i="9" s="1"/>
  <c r="AQ22" i="13" s="1"/>
  <c r="C342" i="6"/>
  <c r="B380" i="6"/>
  <c r="C380" i="6"/>
  <c r="B532" i="6"/>
  <c r="D532" i="6" s="1"/>
  <c r="W38" i="9" s="1"/>
  <c r="AS22" i="13" s="1"/>
  <c r="C532" i="6"/>
  <c r="B570" i="6"/>
  <c r="C570" i="6"/>
  <c r="B608" i="6"/>
  <c r="C608" i="6"/>
  <c r="B646" i="6"/>
  <c r="C646" i="6"/>
  <c r="B38" i="7"/>
  <c r="C38" i="7"/>
  <c r="B114" i="7"/>
  <c r="C114" i="7"/>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D267" i="5" s="1"/>
  <c r="H39" i="9" s="1"/>
  <c r="AD23" i="13" s="1"/>
  <c r="C267" i="5"/>
  <c r="B305" i="5"/>
  <c r="C305" i="5"/>
  <c r="D305" i="5"/>
  <c r="I39" i="9" s="1"/>
  <c r="AE23" i="13" s="1"/>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D78" i="5" s="1"/>
  <c r="E40" i="9" s="1"/>
  <c r="AA24" i="13" s="1"/>
  <c r="C78" i="5"/>
  <c r="B116" i="5"/>
  <c r="D116" i="5" s="1"/>
  <c r="F40" i="9" s="1"/>
  <c r="AB24" i="13" s="1"/>
  <c r="C116" i="5"/>
  <c r="B154" i="5"/>
  <c r="C154" i="5"/>
  <c r="B268" i="5"/>
  <c r="C268" i="5"/>
  <c r="D268" i="5" s="1"/>
  <c r="H40" i="9" s="1"/>
  <c r="AD24" i="13" s="1"/>
  <c r="B306" i="5"/>
  <c r="C306" i="5"/>
  <c r="B344" i="5"/>
  <c r="C344" i="5"/>
  <c r="B458" i="5"/>
  <c r="C458" i="5"/>
  <c r="D458" i="5" s="1"/>
  <c r="K40" i="9" s="1"/>
  <c r="AG24" i="13" s="1"/>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D269" i="5" s="1"/>
  <c r="H41" i="9" s="1"/>
  <c r="AD25" i="13" s="1"/>
  <c r="C269" i="5"/>
  <c r="B307" i="5"/>
  <c r="D307" i="5" s="1"/>
  <c r="I41" i="9" s="1"/>
  <c r="AE25" i="13" s="1"/>
  <c r="C307" i="5"/>
  <c r="B345" i="5"/>
  <c r="C345" i="5"/>
  <c r="B459" i="5"/>
  <c r="C459" i="5"/>
  <c r="B497" i="5"/>
  <c r="D497" i="5" s="1"/>
  <c r="L41" i="9" s="1"/>
  <c r="AH25" i="13"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C118" i="5"/>
  <c r="D118" i="5"/>
  <c r="F42" i="9" s="1"/>
  <c r="AB26" i="13" s="1"/>
  <c r="B156" i="5"/>
  <c r="C156" i="5"/>
  <c r="D156" i="5"/>
  <c r="G42" i="9" s="1"/>
  <c r="AC26" i="13" s="1"/>
  <c r="B270" i="5"/>
  <c r="C270" i="5"/>
  <c r="B308" i="5"/>
  <c r="C308" i="5"/>
  <c r="B346" i="5"/>
  <c r="C346" i="5"/>
  <c r="B460" i="5"/>
  <c r="D460" i="5" s="1"/>
  <c r="C460" i="5"/>
  <c r="B498" i="5"/>
  <c r="D498" i="5" s="1"/>
  <c r="L42" i="9" s="1"/>
  <c r="AH26" i="13" s="1"/>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C271" i="5"/>
  <c r="D271" i="5"/>
  <c r="H43" i="9" s="1"/>
  <c r="AD27" i="13" s="1"/>
  <c r="B309" i="5"/>
  <c r="C309" i="5"/>
  <c r="D309" i="5"/>
  <c r="I43" i="9" s="1"/>
  <c r="AE27" i="13" s="1"/>
  <c r="B347" i="5"/>
  <c r="D347" i="5" s="1"/>
  <c r="J43" i="9" s="1"/>
  <c r="AF27" i="13" s="1"/>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D272" i="5" s="1"/>
  <c r="H44" i="9" s="1"/>
  <c r="AD28" i="13" s="1"/>
  <c r="C272" i="5"/>
  <c r="B310" i="5"/>
  <c r="D310" i="5" s="1"/>
  <c r="C310" i="5"/>
  <c r="B348" i="5"/>
  <c r="D348" i="5" s="1"/>
  <c r="J44" i="9" s="1"/>
  <c r="AF28" i="13" s="1"/>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D501" i="5" s="1"/>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D312" i="5" s="1"/>
  <c r="B350" i="5"/>
  <c r="D350" i="5" s="1"/>
  <c r="J46" i="9" s="1"/>
  <c r="AF30" i="13" s="1"/>
  <c r="C350" i="5"/>
  <c r="B464" i="5"/>
  <c r="D464" i="5" s="1"/>
  <c r="K46" i="9" s="1"/>
  <c r="AG30" i="13" s="1"/>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c r="L47" i="9" s="1"/>
  <c r="AH31" i="13"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E48" i="9" s="1"/>
  <c r="AA32" i="13" s="1"/>
  <c r="C86" i="5"/>
  <c r="B124" i="5"/>
  <c r="C124" i="5"/>
  <c r="B162" i="5"/>
  <c r="C162" i="5"/>
  <c r="D162" i="5"/>
  <c r="G48" i="9" s="1"/>
  <c r="AC32" i="13" s="1"/>
  <c r="B276" i="5"/>
  <c r="C276" i="5"/>
  <c r="D276" i="5"/>
  <c r="H48" i="9" s="1"/>
  <c r="AD32" i="13" s="1"/>
  <c r="B314" i="5"/>
  <c r="C314" i="5"/>
  <c r="B352" i="5"/>
  <c r="C352" i="5"/>
  <c r="B466" i="5"/>
  <c r="D466" i="5" s="1"/>
  <c r="K48" i="9" s="1"/>
  <c r="AG32" i="13" s="1"/>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D87" i="5" s="1"/>
  <c r="C87" i="5"/>
  <c r="B125" i="5"/>
  <c r="C125" i="5"/>
  <c r="D125" i="5"/>
  <c r="F49" i="9" s="1"/>
  <c r="AB33" i="13" s="1"/>
  <c r="B163" i="5"/>
  <c r="D163" i="5" s="1"/>
  <c r="G49" i="9" s="1"/>
  <c r="AC33" i="13" s="1"/>
  <c r="C163" i="5"/>
  <c r="B277" i="5"/>
  <c r="C277" i="5"/>
  <c r="B315" i="5"/>
  <c r="C315" i="5"/>
  <c r="B353" i="5"/>
  <c r="D353" i="5" s="1"/>
  <c r="C353" i="5"/>
  <c r="B467" i="5"/>
  <c r="D467" i="5" s="1"/>
  <c r="K49" i="9" s="1"/>
  <c r="AG33" i="13" s="1"/>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D126" i="5" s="1"/>
  <c r="C126" i="5"/>
  <c r="B164" i="5"/>
  <c r="D164" i="5" s="1"/>
  <c r="C164" i="5"/>
  <c r="B278" i="5"/>
  <c r="C278" i="5"/>
  <c r="D278" i="5"/>
  <c r="H50" i="9" s="1"/>
  <c r="AD34" i="13" s="1"/>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D89" i="5" s="1"/>
  <c r="E51" i="9" s="1"/>
  <c r="AA35" i="13" s="1"/>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D129" i="5" s="1"/>
  <c r="F53" i="9" s="1"/>
  <c r="C129" i="5"/>
  <c r="AB37" i="13"/>
  <c r="B167" i="5"/>
  <c r="C167" i="5"/>
  <c r="D167" i="5" s="1"/>
  <c r="B281" i="5"/>
  <c r="C281" i="5"/>
  <c r="B319" i="5"/>
  <c r="D319" i="5" s="1"/>
  <c r="E319" i="5" s="1"/>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E36" i="5" s="1"/>
  <c r="D36" i="9"/>
  <c r="Z20" i="13" s="1"/>
  <c r="B37" i="5"/>
  <c r="C37" i="5"/>
  <c r="E37" i="5" s="1"/>
  <c r="D37" i="9"/>
  <c r="Z21" i="13" s="1"/>
  <c r="B38" i="5"/>
  <c r="C38" i="5"/>
  <c r="D38" i="9"/>
  <c r="Z22" i="13" s="1"/>
  <c r="B39" i="5"/>
  <c r="D39" i="5" s="1"/>
  <c r="C39" i="5"/>
  <c r="B40" i="5"/>
  <c r="C40" i="5"/>
  <c r="B41" i="5"/>
  <c r="C41" i="5"/>
  <c r="B42" i="5"/>
  <c r="C42" i="5"/>
  <c r="D42" i="5" s="1"/>
  <c r="B43" i="5"/>
  <c r="D43" i="5" s="1"/>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8" i="5"/>
  <c r="B59" i="5"/>
  <c r="C59" i="5"/>
  <c r="E21" i="9"/>
  <c r="D5" i="11" s="1"/>
  <c r="E63" i="5"/>
  <c r="E78" i="5"/>
  <c r="E82" i="5"/>
  <c r="E86" i="5"/>
  <c r="B97" i="5"/>
  <c r="C97" i="5"/>
  <c r="F21" i="9"/>
  <c r="E116" i="5"/>
  <c r="E117" i="5"/>
  <c r="E118" i="5"/>
  <c r="E125" i="5"/>
  <c r="E129" i="5"/>
  <c r="B135" i="5"/>
  <c r="C135" i="5"/>
  <c r="G21" i="9"/>
  <c r="F5" i="11" s="1"/>
  <c r="E146" i="5"/>
  <c r="E156" i="5"/>
  <c r="E162" i="5"/>
  <c r="B249" i="5"/>
  <c r="C249" i="5"/>
  <c r="H21" i="9"/>
  <c r="G5" i="11" s="1"/>
  <c r="E266" i="5"/>
  <c r="E267" i="5"/>
  <c r="E268" i="5"/>
  <c r="E269" i="5"/>
  <c r="E271" i="5"/>
  <c r="E272" i="5"/>
  <c r="E275" i="5"/>
  <c r="B287" i="5"/>
  <c r="C287" i="5"/>
  <c r="I21" i="9"/>
  <c r="E304" i="5"/>
  <c r="E305" i="5"/>
  <c r="E307" i="5"/>
  <c r="E309" i="5"/>
  <c r="E313" i="5"/>
  <c r="B325" i="5"/>
  <c r="C325" i="5"/>
  <c r="J21" i="9"/>
  <c r="E337" i="5"/>
  <c r="E347" i="5"/>
  <c r="E348" i="5"/>
  <c r="E350" i="5"/>
  <c r="E357" i="5"/>
  <c r="B439" i="5"/>
  <c r="C439" i="5"/>
  <c r="K21" i="9"/>
  <c r="E458" i="5"/>
  <c r="E462" i="5"/>
  <c r="E463" i="5"/>
  <c r="E464" i="5"/>
  <c r="E466" i="5"/>
  <c r="E467" i="5"/>
  <c r="E475" i="5"/>
  <c r="B477" i="5"/>
  <c r="C477" i="5"/>
  <c r="L21" i="9"/>
  <c r="E496" i="5"/>
  <c r="E497" i="5"/>
  <c r="E498" i="5"/>
  <c r="E503" i="5"/>
  <c r="E504" i="5"/>
  <c r="B21" i="6"/>
  <c r="C21" i="6"/>
  <c r="M21" i="9"/>
  <c r="L5" i="11" s="1"/>
  <c r="E33" i="6"/>
  <c r="E40" i="6"/>
  <c r="E43" i="6"/>
  <c r="E45" i="6"/>
  <c r="E51" i="6"/>
  <c r="B59" i="6"/>
  <c r="C59" i="6"/>
  <c r="N21" i="9"/>
  <c r="E71" i="6"/>
  <c r="E77" i="6"/>
  <c r="E79" i="6"/>
  <c r="E81" i="6"/>
  <c r="E84" i="6"/>
  <c r="E87" i="6"/>
  <c r="B97" i="6"/>
  <c r="C97" i="6"/>
  <c r="O21" i="9"/>
  <c r="E117" i="6"/>
  <c r="E120" i="6"/>
  <c r="E121" i="6"/>
  <c r="E122" i="6"/>
  <c r="E125" i="6"/>
  <c r="E127" i="6"/>
  <c r="B135" i="6"/>
  <c r="C135" i="6"/>
  <c r="P21" i="9"/>
  <c r="E153" i="6"/>
  <c r="E156" i="6"/>
  <c r="E157" i="6"/>
  <c r="E158" i="6"/>
  <c r="E159" i="6"/>
  <c r="E164" i="6"/>
  <c r="E166" i="6"/>
  <c r="B173" i="6"/>
  <c r="C173" i="6"/>
  <c r="Q21" i="9"/>
  <c r="E191" i="6"/>
  <c r="E192" i="6"/>
  <c r="E194" i="6"/>
  <c r="E196" i="6"/>
  <c r="E197" i="6"/>
  <c r="E199" i="6"/>
  <c r="E205" i="6"/>
  <c r="B211" i="6"/>
  <c r="C211" i="6"/>
  <c r="R21" i="9"/>
  <c r="E224" i="6"/>
  <c r="E229" i="6"/>
  <c r="E233" i="6"/>
  <c r="E234" i="6"/>
  <c r="E236" i="6"/>
  <c r="E237" i="6"/>
  <c r="E238" i="6"/>
  <c r="E241" i="6"/>
  <c r="B249" i="6"/>
  <c r="C249" i="6"/>
  <c r="S21" i="9"/>
  <c r="E251" i="6"/>
  <c r="E268" i="6"/>
  <c r="E273" i="6"/>
  <c r="E276" i="6"/>
  <c r="E279" i="6"/>
  <c r="E281" i="6"/>
  <c r="B287" i="6"/>
  <c r="C287" i="6"/>
  <c r="T21" i="9"/>
  <c r="S5" i="11" s="1"/>
  <c r="E305" i="6"/>
  <c r="E306" i="6"/>
  <c r="E311" i="6"/>
  <c r="E313" i="6"/>
  <c r="E314" i="6"/>
  <c r="E315" i="6"/>
  <c r="B325" i="6"/>
  <c r="C325" i="6"/>
  <c r="U21" i="9"/>
  <c r="E343" i="6"/>
  <c r="E344" i="6"/>
  <c r="E347" i="6"/>
  <c r="E353" i="6"/>
  <c r="E355" i="6"/>
  <c r="E357" i="6"/>
  <c r="E361" i="6"/>
  <c r="B363" i="6"/>
  <c r="C363" i="6"/>
  <c r="V21" i="9"/>
  <c r="AR5" i="13" s="1"/>
  <c r="E384" i="6"/>
  <c r="E385" i="6"/>
  <c r="E387" i="6"/>
  <c r="E388" i="6"/>
  <c r="E389" i="6"/>
  <c r="E391" i="6"/>
  <c r="E393" i="6"/>
  <c r="E394" i="6"/>
  <c r="B515" i="6"/>
  <c r="C515" i="6"/>
  <c r="W21" i="9"/>
  <c r="V5" i="11" s="1"/>
  <c r="E527" i="6"/>
  <c r="E533" i="6"/>
  <c r="E534" i="6"/>
  <c r="E535" i="6"/>
  <c r="E536" i="6"/>
  <c r="E537" i="6"/>
  <c r="E540" i="6"/>
  <c r="E541" i="6"/>
  <c r="E542" i="6"/>
  <c r="E544" i="6"/>
  <c r="E545" i="6"/>
  <c r="E546" i="6"/>
  <c r="B553" i="6"/>
  <c r="C553" i="6"/>
  <c r="X21" i="9"/>
  <c r="W5" i="11" s="1"/>
  <c r="E571" i="6"/>
  <c r="E572" i="6"/>
  <c r="E575" i="6"/>
  <c r="E576" i="6"/>
  <c r="E577" i="6"/>
  <c r="E578" i="6"/>
  <c r="E582" i="6"/>
  <c r="E590" i="6"/>
  <c r="B591" i="6"/>
  <c r="C591" i="6"/>
  <c r="Y21" i="9"/>
  <c r="E604" i="6"/>
  <c r="E609" i="6"/>
  <c r="E610" i="6"/>
  <c r="E612" i="6"/>
  <c r="E614" i="6"/>
  <c r="E616" i="6"/>
  <c r="E617" i="6"/>
  <c r="E620" i="6"/>
  <c r="B629" i="6"/>
  <c r="C629" i="6"/>
  <c r="Z21" i="9"/>
  <c r="E631" i="6"/>
  <c r="E648" i="6"/>
  <c r="E650" i="6"/>
  <c r="E652" i="6"/>
  <c r="E654" i="6"/>
  <c r="E656" i="6"/>
  <c r="E659" i="6"/>
  <c r="B21" i="7"/>
  <c r="C21" i="7"/>
  <c r="AA21" i="9"/>
  <c r="Z5" i="11" s="1"/>
  <c r="E35" i="7"/>
  <c r="E40" i="7"/>
  <c r="E41" i="7"/>
  <c r="E44" i="7"/>
  <c r="E46" i="7"/>
  <c r="E48" i="7"/>
  <c r="E51" i="7"/>
  <c r="B97" i="7"/>
  <c r="C97" i="7"/>
  <c r="AB21" i="9"/>
  <c r="E99" i="7"/>
  <c r="E110" i="7"/>
  <c r="E115" i="7"/>
  <c r="E121" i="7"/>
  <c r="E124" i="7"/>
  <c r="E128" i="7"/>
  <c r="B135" i="7"/>
  <c r="C135" i="7"/>
  <c r="AC21" i="9"/>
  <c r="AB5" i="11" s="1"/>
  <c r="E148" i="7"/>
  <c r="E155" i="7"/>
  <c r="E156" i="7"/>
  <c r="E157" i="7"/>
  <c r="E158" i="7"/>
  <c r="E163" i="7"/>
  <c r="E165" i="7"/>
  <c r="B249" i="7"/>
  <c r="C249" i="7"/>
  <c r="AD21" i="9"/>
  <c r="E266" i="7"/>
  <c r="E267" i="7"/>
  <c r="E269" i="7"/>
  <c r="E270" i="7"/>
  <c r="E271" i="7"/>
  <c r="E275" i="7"/>
  <c r="E277" i="7"/>
  <c r="E279" i="7"/>
  <c r="E281" i="7"/>
  <c r="B287" i="7"/>
  <c r="C287" i="7"/>
  <c r="AE21" i="9"/>
  <c r="AD5" i="11" s="1"/>
  <c r="E299" i="7"/>
  <c r="E304" i="7"/>
  <c r="E305" i="7"/>
  <c r="E307" i="7"/>
  <c r="E308" i="7"/>
  <c r="E311" i="7"/>
  <c r="E312" i="7"/>
  <c r="E315" i="7"/>
  <c r="E317" i="7"/>
  <c r="B21" i="8"/>
  <c r="C21" i="8"/>
  <c r="E34" i="8"/>
  <c r="E38" i="8"/>
  <c r="E42" i="8"/>
  <c r="E44" i="8"/>
  <c r="E46" i="8"/>
  <c r="E47" i="8"/>
  <c r="E49" i="8"/>
  <c r="E51" i="8"/>
  <c r="E52" i="8"/>
  <c r="B59" i="8"/>
  <c r="C59" i="8"/>
  <c r="E78" i="8"/>
  <c r="E81" i="8"/>
  <c r="E85" i="8"/>
  <c r="E91" i="8"/>
  <c r="B173" i="5"/>
  <c r="C173" i="5"/>
  <c r="D62" i="9"/>
  <c r="BD5" i="13" s="1"/>
  <c r="E186" i="5"/>
  <c r="E190" i="5"/>
  <c r="E191" i="5"/>
  <c r="E192" i="5"/>
  <c r="E193" i="5"/>
  <c r="E195" i="5"/>
  <c r="E197" i="5"/>
  <c r="E198" i="5"/>
  <c r="E199" i="5"/>
  <c r="E200" i="5"/>
  <c r="E201" i="5"/>
  <c r="E203" i="5"/>
  <c r="B211" i="5"/>
  <c r="C211" i="5"/>
  <c r="E62" i="9"/>
  <c r="AL5" i="11" s="1"/>
  <c r="E212" i="5"/>
  <c r="E230" i="5"/>
  <c r="E231" i="5"/>
  <c r="E233" i="5"/>
  <c r="E234" i="5"/>
  <c r="E235" i="5"/>
  <c r="E236" i="5"/>
  <c r="E237" i="5"/>
  <c r="E238" i="5"/>
  <c r="E239" i="5"/>
  <c r="E241" i="5"/>
  <c r="E243" i="5"/>
  <c r="B363" i="5"/>
  <c r="C363" i="5"/>
  <c r="E375" i="5"/>
  <c r="E377" i="5"/>
  <c r="E380" i="5"/>
  <c r="E381" i="5"/>
  <c r="E382" i="5"/>
  <c r="E383" i="5"/>
  <c r="E385" i="5"/>
  <c r="E387" i="5"/>
  <c r="E388" i="5"/>
  <c r="E389" i="5"/>
  <c r="E390" i="5"/>
  <c r="E392" i="5"/>
  <c r="E393" i="5"/>
  <c r="E394" i="5"/>
  <c r="E395" i="5"/>
  <c r="B401" i="5"/>
  <c r="C401" i="5"/>
  <c r="G62" i="9"/>
  <c r="AN5" i="11" s="1"/>
  <c r="E402" i="5"/>
  <c r="E418" i="5"/>
  <c r="E420" i="5"/>
  <c r="E421" i="5"/>
  <c r="E422" i="5"/>
  <c r="E426" i="5"/>
  <c r="E429" i="5"/>
  <c r="E433" i="5"/>
  <c r="B515" i="5"/>
  <c r="C515" i="5"/>
  <c r="H62" i="9"/>
  <c r="AO5" i="11" s="1"/>
  <c r="E528" i="5"/>
  <c r="E532" i="5"/>
  <c r="E533" i="5"/>
  <c r="E534" i="5"/>
  <c r="E535" i="5"/>
  <c r="E536" i="5"/>
  <c r="E538" i="5"/>
  <c r="E539" i="5"/>
  <c r="E542" i="5"/>
  <c r="E543" i="5"/>
  <c r="E544" i="5"/>
  <c r="E551" i="5"/>
  <c r="E552" i="5"/>
  <c r="B553" i="5"/>
  <c r="C553" i="5"/>
  <c r="I62" i="9"/>
  <c r="AP5" i="11" s="1"/>
  <c r="E567" i="5"/>
  <c r="E570" i="5"/>
  <c r="E571" i="5"/>
  <c r="E572" i="5"/>
  <c r="E574" i="5"/>
  <c r="E576" i="5"/>
  <c r="E577" i="5"/>
  <c r="E578" i="5"/>
  <c r="E579" i="5"/>
  <c r="E583" i="5"/>
  <c r="E585" i="5"/>
  <c r="E589" i="5"/>
  <c r="B591" i="5"/>
  <c r="C591" i="5"/>
  <c r="J62" i="9"/>
  <c r="E593" i="5"/>
  <c r="E609" i="5"/>
  <c r="E610" i="5"/>
  <c r="E611" i="5"/>
  <c r="E612" i="5"/>
  <c r="E615" i="5"/>
  <c r="E616" i="5"/>
  <c r="E620" i="5"/>
  <c r="E621" i="5"/>
  <c r="E623" i="5"/>
  <c r="E628" i="5"/>
  <c r="B629" i="5"/>
  <c r="C629" i="5"/>
  <c r="K62" i="9"/>
  <c r="E642" i="5"/>
  <c r="E646" i="5"/>
  <c r="E647" i="5"/>
  <c r="E649" i="5"/>
  <c r="E650" i="5"/>
  <c r="E651" i="5"/>
  <c r="E652" i="5"/>
  <c r="E653" i="5"/>
  <c r="E657" i="5"/>
  <c r="E658" i="5"/>
  <c r="E659" i="5"/>
  <c r="E661" i="5"/>
  <c r="E665" i="5"/>
  <c r="B667" i="5"/>
  <c r="C667" i="5"/>
  <c r="L62" i="9"/>
  <c r="AS5" i="11" s="1"/>
  <c r="E670" i="5"/>
  <c r="E678" i="5"/>
  <c r="E685" i="5"/>
  <c r="E687" i="5"/>
  <c r="E688" i="5"/>
  <c r="E689" i="5"/>
  <c r="E690" i="5"/>
  <c r="E691" i="5"/>
  <c r="E693" i="5"/>
  <c r="E694" i="5"/>
  <c r="E696" i="5"/>
  <c r="E697" i="5"/>
  <c r="E698" i="5"/>
  <c r="E699" i="5"/>
  <c r="E703" i="5"/>
  <c r="B705" i="5"/>
  <c r="C705" i="5"/>
  <c r="E715" i="5"/>
  <c r="E717" i="5"/>
  <c r="E719" i="5"/>
  <c r="E722" i="5"/>
  <c r="E723" i="5"/>
  <c r="E724" i="5"/>
  <c r="E725" i="5"/>
  <c r="E728" i="5"/>
  <c r="E729" i="5"/>
  <c r="E730" i="5"/>
  <c r="E731" i="5"/>
  <c r="E735" i="5"/>
  <c r="E736" i="5"/>
  <c r="E737" i="5"/>
  <c r="E741" i="5"/>
  <c r="B743" i="5"/>
  <c r="C743" i="5"/>
  <c r="N62" i="9"/>
  <c r="AU5" i="11" s="1"/>
  <c r="E744" i="5"/>
  <c r="E761" i="5"/>
  <c r="E762" i="5"/>
  <c r="E763" i="5"/>
  <c r="E765" i="5"/>
  <c r="E768" i="5"/>
  <c r="E770" i="5"/>
  <c r="E774" i="5"/>
  <c r="E775" i="5"/>
  <c r="B401" i="6"/>
  <c r="C401" i="6"/>
  <c r="O62" i="9"/>
  <c r="AV5" i="11" s="1"/>
  <c r="E420" i="6"/>
  <c r="E421" i="6"/>
  <c r="E422" i="6"/>
  <c r="E426" i="6"/>
  <c r="E427" i="6"/>
  <c r="E429" i="6"/>
  <c r="E431" i="6"/>
  <c r="E432" i="6"/>
  <c r="E433" i="6"/>
  <c r="E438" i="6"/>
  <c r="B439" i="6"/>
  <c r="C439" i="6"/>
  <c r="P62" i="9"/>
  <c r="AW5" i="11" s="1"/>
  <c r="E453" i="6"/>
  <c r="E455" i="6"/>
  <c r="E457" i="6"/>
  <c r="E458" i="6"/>
  <c r="E460" i="6"/>
  <c r="E461" i="6"/>
  <c r="E463" i="6"/>
  <c r="E464" i="6"/>
  <c r="E466" i="6"/>
  <c r="E471" i="6"/>
  <c r="B477" i="6"/>
  <c r="C477" i="6"/>
  <c r="Q62" i="9"/>
  <c r="E495" i="6"/>
  <c r="E496" i="6"/>
  <c r="E498" i="6"/>
  <c r="E500" i="6"/>
  <c r="E501" i="6"/>
  <c r="E503" i="6"/>
  <c r="E504" i="6"/>
  <c r="E505" i="6"/>
  <c r="E506" i="6"/>
  <c r="E507" i="6"/>
  <c r="E508" i="6"/>
  <c r="E509" i="6"/>
  <c r="B59" i="7"/>
  <c r="C59" i="7"/>
  <c r="R62" i="9"/>
  <c r="E70" i="7"/>
  <c r="E72" i="7"/>
  <c r="E77" i="7"/>
  <c r="E79" i="7"/>
  <c r="E80" i="7"/>
  <c r="E82" i="7"/>
  <c r="E84" i="7"/>
  <c r="E86" i="7"/>
  <c r="E87" i="7"/>
  <c r="E88" i="7"/>
  <c r="E90" i="7"/>
  <c r="B173" i="7"/>
  <c r="C173" i="7"/>
  <c r="S62" i="9"/>
  <c r="E190" i="7"/>
  <c r="E191" i="7"/>
  <c r="E192" i="7"/>
  <c r="E193" i="7"/>
  <c r="E194" i="7"/>
  <c r="E196" i="7"/>
  <c r="E197" i="7"/>
  <c r="E199" i="7"/>
  <c r="E200" i="7"/>
  <c r="E202" i="7"/>
  <c r="E203" i="7"/>
  <c r="E209" i="7"/>
  <c r="B211" i="7"/>
  <c r="C211" i="7"/>
  <c r="T62" i="9"/>
  <c r="E221" i="7"/>
  <c r="E225" i="7"/>
  <c r="E226" i="7"/>
  <c r="E231" i="7"/>
  <c r="E232" i="7"/>
  <c r="E233" i="7"/>
  <c r="E234" i="7"/>
  <c r="E235" i="7"/>
  <c r="E236" i="7"/>
  <c r="E240" i="7"/>
  <c r="E241" i="7"/>
  <c r="E242" i="7"/>
  <c r="E243" i="7"/>
  <c r="B325" i="7"/>
  <c r="C325" i="7"/>
  <c r="U62" i="9"/>
  <c r="E327" i="7"/>
  <c r="E336" i="7"/>
  <c r="E342" i="7"/>
  <c r="E343" i="7"/>
  <c r="E344" i="7"/>
  <c r="E345" i="7"/>
  <c r="E347" i="7"/>
  <c r="E349" i="7"/>
  <c r="E350" i="7"/>
  <c r="E351" i="7"/>
  <c r="E353" i="7"/>
  <c r="E355" i="7"/>
  <c r="E356" i="7"/>
  <c r="E361" i="7"/>
  <c r="B363" i="7"/>
  <c r="C363" i="7"/>
  <c r="V62" i="9"/>
  <c r="BC5" i="11" s="1"/>
  <c r="E369" i="7"/>
  <c r="E376" i="7"/>
  <c r="E380" i="7"/>
  <c r="E382" i="7"/>
  <c r="E383" i="7"/>
  <c r="E384" i="7"/>
  <c r="E385" i="7"/>
  <c r="E388" i="7"/>
  <c r="E390" i="7"/>
  <c r="E392" i="7"/>
  <c r="E393" i="7"/>
  <c r="E395" i="7"/>
  <c r="B97" i="8"/>
  <c r="C97" i="8"/>
  <c r="E108" i="8"/>
  <c r="E111" i="8"/>
  <c r="E112"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9" i="11"/>
  <c r="BA18" i="11"/>
  <c r="BA17" i="11"/>
  <c r="BA16" i="11"/>
  <c r="BA15" i="11"/>
  <c r="BA13" i="11"/>
  <c r="BA12" i="11"/>
  <c r="BA9" i="11"/>
  <c r="BA7" i="11"/>
  <c r="BA6" i="11"/>
  <c r="AZ7" i="11"/>
  <c r="AZ6" i="11"/>
  <c r="AA3" i="11"/>
  <c r="AY19" i="11"/>
  <c r="AY17" i="11"/>
  <c r="AY15" i="11"/>
  <c r="AY3" i="11"/>
  <c r="Z19" i="11"/>
  <c r="Z14" i="11"/>
  <c r="Z13" i="11"/>
  <c r="Z11" i="11"/>
  <c r="Z8" i="11"/>
  <c r="Z7" i="11"/>
  <c r="Z6" i="11"/>
  <c r="C14" i="7"/>
  <c r="X4" i="11"/>
  <c r="V19" i="11"/>
  <c r="V15" i="11"/>
  <c r="V13" i="11"/>
  <c r="V9" i="11"/>
  <c r="V8" i="11"/>
  <c r="V3" i="11"/>
  <c r="AX15" i="11"/>
  <c r="AX6" i="11"/>
  <c r="AX3" i="11"/>
  <c r="AW19" i="11"/>
  <c r="AW16" i="11"/>
  <c r="AW15" i="11"/>
  <c r="AW12" i="11"/>
  <c r="AW11" i="11"/>
  <c r="AW8" i="11"/>
  <c r="AW7" i="11"/>
  <c r="AW6" i="11"/>
  <c r="AW3" i="11"/>
  <c r="AV20" i="11"/>
  <c r="AV19" i="11"/>
  <c r="AV15" i="11"/>
  <c r="AV12" i="11"/>
  <c r="AV11" i="11"/>
  <c r="AV7" i="11"/>
  <c r="AV6" i="11"/>
  <c r="AV3" i="11"/>
  <c r="U19" i="11"/>
  <c r="U16" i="11"/>
  <c r="U15" i="11"/>
  <c r="U14" i="11"/>
  <c r="U12" i="11"/>
  <c r="U11" i="11"/>
  <c r="U7" i="11"/>
  <c r="U6" i="11"/>
  <c r="U3" i="11"/>
  <c r="T9" i="11"/>
  <c r="T6" i="11"/>
  <c r="E320" i="6"/>
  <c r="N4" i="11"/>
  <c r="C14" i="6"/>
  <c r="AT4" i="11"/>
  <c r="AR15" i="11"/>
  <c r="AR4" i="11"/>
  <c r="AO4" i="11"/>
  <c r="K4" i="11"/>
  <c r="J4" i="11"/>
  <c r="AN4" i="11"/>
  <c r="AM4" i="11"/>
  <c r="I4" i="11"/>
  <c r="H4" i="11"/>
  <c r="G4" i="11"/>
  <c r="AK4" i="11"/>
  <c r="E4" i="11"/>
  <c r="C14" i="5"/>
  <c r="T5" i="11"/>
  <c r="AQ5" i="13"/>
  <c r="U5" i="11"/>
  <c r="AX5" i="11"/>
  <c r="BQ5" i="13"/>
  <c r="BB5" i="11"/>
  <c r="BU5" i="13"/>
  <c r="AZ5" i="11"/>
  <c r="BS5" i="13"/>
  <c r="AL4" i="11"/>
  <c r="M8" i="11"/>
  <c r="Y4" i="11"/>
  <c r="AR16" i="11"/>
  <c r="M7" i="11"/>
  <c r="M11" i="11"/>
  <c r="O4" i="11"/>
  <c r="S4" i="11"/>
  <c r="T4" i="11"/>
  <c r="AV8" i="11"/>
  <c r="AZ15" i="11"/>
  <c r="AZ18" i="11"/>
  <c r="BA3" i="11"/>
  <c r="AZ11" i="11"/>
  <c r="AZ9" i="11"/>
  <c r="AZ20" i="11"/>
  <c r="BB8" i="11"/>
  <c r="AX12" i="11"/>
  <c r="AX17" i="11"/>
  <c r="AX20" i="11"/>
  <c r="BB7" i="11"/>
  <c r="BB11" i="11"/>
  <c r="AZ12" i="11"/>
  <c r="AZ17" i="11"/>
  <c r="BB6" i="11"/>
  <c r="BB10" i="11"/>
  <c r="Z3" i="11"/>
  <c r="BB9" i="11"/>
  <c r="BB13" i="11"/>
  <c r="AP4" i="11"/>
  <c r="AR22" i="11"/>
  <c r="AR6" i="11"/>
  <c r="F11" i="11"/>
  <c r="C9" i="11"/>
  <c r="E11" i="11"/>
  <c r="E22" i="11"/>
  <c r="F15" i="11"/>
  <c r="AK9" i="11"/>
  <c r="AK16" i="11"/>
  <c r="AK20" i="11"/>
  <c r="AL8" i="11"/>
  <c r="AL12" i="11"/>
  <c r="AL17" i="11"/>
  <c r="H8" i="11"/>
  <c r="I22" i="11"/>
  <c r="AM10" i="11"/>
  <c r="AN22" i="11"/>
  <c r="J6" i="11"/>
  <c r="J12" i="11"/>
  <c r="J17" i="11"/>
  <c r="J19" i="11"/>
  <c r="K3" i="11"/>
  <c r="AO7" i="11"/>
  <c r="AO13" i="11"/>
  <c r="AO18" i="11"/>
  <c r="AQ4" i="11"/>
  <c r="D9" i="11"/>
  <c r="E6" i="11"/>
  <c r="E12" i="11"/>
  <c r="D17" i="11"/>
  <c r="E9" i="11"/>
  <c r="AK18" i="11"/>
  <c r="AL19" i="11"/>
  <c r="G16" i="11"/>
  <c r="H6" i="11"/>
  <c r="I7" i="11"/>
  <c r="I11" i="11"/>
  <c r="I16" i="11"/>
  <c r="AM12" i="11"/>
  <c r="AM19" i="11"/>
  <c r="K7" i="11"/>
  <c r="AP8" i="11"/>
  <c r="AP12" i="11"/>
  <c r="AP15" i="11"/>
  <c r="AP17" i="11"/>
  <c r="AP19" i="11"/>
  <c r="AQ3" i="11"/>
  <c r="AQ7" i="11"/>
  <c r="AQ18" i="11"/>
  <c r="AS22" i="11"/>
  <c r="AK8" i="11"/>
  <c r="AL13" i="11"/>
  <c r="AL16" i="11"/>
  <c r="AL20" i="11"/>
  <c r="AL22" i="11"/>
  <c r="G6" i="11"/>
  <c r="I19" i="11"/>
  <c r="AM18" i="11"/>
  <c r="AM22" i="11"/>
  <c r="AN6" i="11"/>
  <c r="AN15" i="11"/>
  <c r="AN19" i="11"/>
  <c r="J3" i="11"/>
  <c r="J9" i="11"/>
  <c r="J18" i="11"/>
  <c r="AO6" i="11"/>
  <c r="AO8" i="11"/>
  <c r="AO12" i="11"/>
  <c r="AO15" i="11"/>
  <c r="AO17" i="11"/>
  <c r="AP3" i="11"/>
  <c r="AS13" i="11"/>
  <c r="AS18" i="11"/>
  <c r="AT7" i="11"/>
  <c r="AT12" i="11"/>
  <c r="E15" i="11"/>
  <c r="F7" i="11"/>
  <c r="AK19" i="11"/>
  <c r="AL18" i="11"/>
  <c r="G12" i="11"/>
  <c r="G17" i="11"/>
  <c r="H16" i="11"/>
  <c r="I17" i="11"/>
  <c r="AM7" i="11"/>
  <c r="AM16" i="11"/>
  <c r="AM20" i="11"/>
  <c r="K6" i="11"/>
  <c r="K15" i="11"/>
  <c r="AO3" i="11"/>
  <c r="AP18" i="11"/>
  <c r="AP20" i="11"/>
  <c r="AP22" i="11"/>
  <c r="AQ6" i="11"/>
  <c r="AQ8" i="11"/>
  <c r="AQ15" i="11"/>
  <c r="AQ19" i="11"/>
  <c r="AS4" i="11"/>
  <c r="AS17" i="11"/>
  <c r="AT13" i="11"/>
  <c r="AS11" i="11"/>
  <c r="AS16" i="11"/>
  <c r="AT18" i="11"/>
  <c r="AT22" i="11"/>
  <c r="AU12" i="11"/>
  <c r="M4" i="11"/>
  <c r="N18" i="11"/>
  <c r="Q19" i="11"/>
  <c r="AU7" i="11"/>
  <c r="M19" i="11"/>
  <c r="N9" i="11"/>
  <c r="AT8" i="11"/>
  <c r="AT19" i="11"/>
  <c r="AT20" i="11"/>
  <c r="AU3" i="11"/>
  <c r="AU4" i="11"/>
  <c r="AU6" i="11"/>
  <c r="AU19" i="11"/>
  <c r="AU22" i="11"/>
  <c r="L8" i="11"/>
  <c r="L18" i="11"/>
  <c r="N8" i="11"/>
  <c r="P7" i="11"/>
  <c r="AS15" i="11"/>
  <c r="AS20" i="11"/>
  <c r="AT6" i="11"/>
  <c r="AT17" i="11"/>
  <c r="AU16" i="11"/>
  <c r="L4" i="11"/>
  <c r="O17" i="11"/>
  <c r="Q6" i="11"/>
  <c r="R3" i="11"/>
  <c r="O6" i="11"/>
  <c r="Q4" i="11"/>
  <c r="R4" i="11"/>
  <c r="R6" i="11"/>
  <c r="S11" i="11"/>
  <c r="U4" i="11"/>
  <c r="N3" i="11"/>
  <c r="P17" i="11"/>
  <c r="Q16" i="11"/>
  <c r="R7" i="11"/>
  <c r="R13" i="11"/>
  <c r="N19" i="11"/>
  <c r="O3" i="11"/>
  <c r="O7" i="11"/>
  <c r="O8" i="11"/>
  <c r="O15" i="11"/>
  <c r="P11" i="11"/>
  <c r="P15" i="11"/>
  <c r="P18" i="11"/>
  <c r="Q9" i="11"/>
  <c r="Q12" i="11"/>
  <c r="Q17" i="11"/>
  <c r="S7" i="11"/>
  <c r="AW4" i="11"/>
  <c r="AX4" i="11"/>
  <c r="M16" i="11"/>
  <c r="N6" i="11"/>
  <c r="N11" i="11"/>
  <c r="N17" i="11"/>
  <c r="O13" i="11"/>
  <c r="P8" i="11"/>
  <c r="Q7" i="11"/>
  <c r="R8" i="11"/>
  <c r="AV4" i="11"/>
  <c r="W4" i="11"/>
  <c r="W8" i="11"/>
  <c r="W16" i="11"/>
  <c r="X6" i="11"/>
  <c r="X19" i="11"/>
  <c r="Y3" i="11"/>
  <c r="AY7" i="11"/>
  <c r="AY11" i="11"/>
  <c r="AB7" i="11"/>
  <c r="AB9" i="11"/>
  <c r="AB13" i="11"/>
  <c r="AB16" i="11"/>
  <c r="AD7" i="11"/>
  <c r="AD9" i="11"/>
  <c r="AD11" i="11"/>
  <c r="AD18" i="11"/>
  <c r="BC6" i="11"/>
  <c r="Y9" i="11"/>
  <c r="AY6" i="11"/>
  <c r="AA7" i="11"/>
  <c r="AA11" i="11"/>
  <c r="AA18" i="11"/>
  <c r="AC7" i="11"/>
  <c r="AC9" i="11"/>
  <c r="AC11" i="11"/>
  <c r="AC13" i="11"/>
  <c r="AC16" i="11"/>
  <c r="AC22" i="11"/>
  <c r="BC3" i="11"/>
  <c r="BC19" i="11"/>
  <c r="S3" i="11"/>
  <c r="S9" i="11"/>
  <c r="S18" i="11"/>
  <c r="U20" i="11"/>
  <c r="U21" i="11"/>
  <c r="V4" i="11"/>
  <c r="X15" i="11"/>
  <c r="AY4" i="11"/>
  <c r="AY13" i="11"/>
  <c r="AB4" i="11"/>
  <c r="AB6" i="11"/>
  <c r="AB15" i="11"/>
  <c r="AB17" i="11"/>
  <c r="AZ3" i="11"/>
  <c r="AD4" i="11"/>
  <c r="AD12" i="11"/>
  <c r="AD15" i="11"/>
  <c r="AD19" i="11"/>
  <c r="BB3" i="11"/>
  <c r="BB4" i="11"/>
  <c r="BB20" i="11"/>
  <c r="R18" i="11"/>
  <c r="R22" i="11"/>
  <c r="S8" i="11"/>
  <c r="S12" i="11"/>
  <c r="Y13" i="11"/>
  <c r="Y15" i="11"/>
  <c r="Z4" i="11"/>
  <c r="AY8" i="11"/>
  <c r="AY12" i="11"/>
  <c r="AA4" i="11"/>
  <c r="AA6" i="11"/>
  <c r="AA8" i="11"/>
  <c r="AB3" i="11"/>
  <c r="AC6" i="11"/>
  <c r="AC8" i="11"/>
  <c r="AC15" i="11"/>
  <c r="AD3" i="11"/>
  <c r="BC9" i="11"/>
  <c r="BA4" i="11"/>
  <c r="BC22" i="11"/>
  <c r="AE4" i="11"/>
  <c r="AE12" i="11"/>
  <c r="AE15" i="11"/>
  <c r="AE17" i="11"/>
  <c r="AE19" i="11"/>
  <c r="AF13" i="11"/>
  <c r="AF16" i="11"/>
  <c r="AF22" i="11"/>
  <c r="BC16" i="11"/>
  <c r="BB16" i="11"/>
  <c r="BB18" i="11"/>
  <c r="BB19" i="11"/>
  <c r="BC4" i="11"/>
  <c r="BC7" i="11"/>
  <c r="BC13" i="11"/>
  <c r="BC15" i="11"/>
  <c r="AZ4" i="11"/>
  <c r="BD7" i="11"/>
  <c r="BD11" i="11"/>
  <c r="BD16" i="11"/>
  <c r="BD18" i="11"/>
  <c r="BD20" i="11"/>
  <c r="BD22" i="11"/>
  <c r="AF6" i="11"/>
  <c r="AF17" i="11"/>
  <c r="BD3" i="11"/>
  <c r="BD6" i="11"/>
  <c r="BD8" i="11"/>
  <c r="BD12" i="11"/>
  <c r="BD15" i="11"/>
  <c r="BD19" i="11"/>
  <c r="A21" i="11"/>
  <c r="A20" i="11"/>
  <c r="AY5" i="11"/>
  <c r="BR5" i="13"/>
  <c r="AC5" i="11"/>
  <c r="AZ5" i="13"/>
  <c r="O5" i="11"/>
  <c r="AL5" i="13"/>
  <c r="H5" i="11"/>
  <c r="AE5" i="13"/>
  <c r="AD5" i="13"/>
  <c r="E5" i="11"/>
  <c r="AB5" i="13"/>
  <c r="I5" i="11"/>
  <c r="AF5" i="13"/>
  <c r="N5" i="11"/>
  <c r="AK5" i="13"/>
  <c r="Y5" i="11"/>
  <c r="AV5" i="13"/>
  <c r="P5" i="11"/>
  <c r="AM5" i="13"/>
  <c r="J5" i="11"/>
  <c r="AG5" i="13"/>
  <c r="BA5" i="11"/>
  <c r="BT5" i="13"/>
  <c r="K5" i="11"/>
  <c r="AH5" i="13"/>
  <c r="AQ5" i="11"/>
  <c r="BJ5" i="13"/>
  <c r="R5" i="11"/>
  <c r="AO5" i="13"/>
  <c r="BH5" i="13"/>
  <c r="AR5" i="11"/>
  <c r="BK5" i="13"/>
  <c r="AA5" i="11"/>
  <c r="AX5" i="13"/>
  <c r="V7" i="11"/>
  <c r="AW9" i="11"/>
  <c r="AV13" i="11"/>
  <c r="AX18" i="11"/>
  <c r="AV22" i="11"/>
  <c r="T13" i="11"/>
  <c r="AW22" i="11"/>
  <c r="U13" i="11"/>
  <c r="AR18" i="11"/>
  <c r="AX22" i="11"/>
  <c r="T3" i="11"/>
  <c r="AW18" i="11"/>
  <c r="V16" i="11"/>
  <c r="AX9" i="11"/>
  <c r="U18" i="11"/>
  <c r="AS3" i="11"/>
  <c r="AR3" i="11"/>
  <c r="BC8" i="11"/>
  <c r="X3" i="11"/>
  <c r="W6" i="11"/>
  <c r="T7" i="11"/>
  <c r="S21" i="11"/>
  <c r="S20" i="11"/>
  <c r="L7" i="11"/>
  <c r="P21" i="11"/>
  <c r="P20" i="11"/>
  <c r="AQ22" i="11"/>
  <c r="G20" i="11"/>
  <c r="G21" i="11"/>
  <c r="W3" i="11"/>
  <c r="Y17" i="11"/>
  <c r="Y12" i="11"/>
  <c r="X7" i="11"/>
  <c r="W12" i="11"/>
  <c r="Y19" i="11"/>
  <c r="T12" i="11"/>
  <c r="Q3" i="11"/>
  <c r="O11" i="11"/>
  <c r="N7" i="11"/>
  <c r="X17" i="11"/>
  <c r="W18" i="11"/>
  <c r="AF21" i="11"/>
  <c r="AF20" i="11"/>
  <c r="Y6" i="11"/>
  <c r="M9" i="11"/>
  <c r="M6" i="11"/>
  <c r="H21" i="11"/>
  <c r="H20" i="11"/>
  <c r="K21" i="11"/>
  <c r="K20" i="11"/>
  <c r="X12" i="11"/>
  <c r="W19" i="11"/>
  <c r="AE20" i="11"/>
  <c r="AE21" i="11"/>
  <c r="Y7" i="11"/>
  <c r="X8" i="11"/>
  <c r="W9" i="11"/>
  <c r="W17" i="11"/>
  <c r="T16" i="11"/>
  <c r="T11" i="11"/>
  <c r="Q21" i="11"/>
  <c r="Q20" i="11"/>
  <c r="L6" i="11"/>
  <c r="Q13" i="11"/>
  <c r="O16" i="11"/>
  <c r="L16" i="11"/>
  <c r="AR17" i="11"/>
  <c r="AR12" i="11"/>
  <c r="Q5" i="11"/>
  <c r="AN5" i="13"/>
  <c r="M5" i="11"/>
  <c r="AJ5" i="13"/>
  <c r="X5" i="11"/>
  <c r="AU5" i="13"/>
  <c r="AT5" i="13"/>
  <c r="V21" i="11"/>
  <c r="V20" i="11"/>
  <c r="X21" i="11"/>
  <c r="X20" i="11"/>
  <c r="M3" i="11"/>
  <c r="K324" i="7"/>
  <c r="F58" i="7"/>
  <c r="H552" i="5"/>
  <c r="J362" i="7"/>
  <c r="G324" i="7"/>
  <c r="J210" i="5"/>
  <c r="I58" i="5"/>
  <c r="I286" i="6"/>
  <c r="J552" i="5"/>
  <c r="F324" i="7"/>
  <c r="I476" i="6"/>
  <c r="J96" i="8"/>
  <c r="I324" i="7"/>
  <c r="G362" i="7"/>
  <c r="J590" i="5"/>
  <c r="I628" i="6"/>
  <c r="I96" i="8"/>
  <c r="I58" i="7"/>
  <c r="J362" i="5"/>
  <c r="I362" i="5"/>
  <c r="H210" i="5"/>
  <c r="F552" i="5"/>
  <c r="K96" i="8"/>
  <c r="H286" i="6"/>
  <c r="K286" i="6"/>
  <c r="K476" i="6"/>
  <c r="K552" i="5"/>
  <c r="F362" i="5"/>
  <c r="H96" i="8"/>
  <c r="F58" i="5"/>
  <c r="J476" i="6"/>
  <c r="K58" i="5"/>
  <c r="I362" i="7"/>
  <c r="K362" i="5"/>
  <c r="F628" i="6"/>
  <c r="H58" i="5"/>
  <c r="F476" i="6"/>
  <c r="J324" i="7"/>
  <c r="F590" i="5"/>
  <c r="J286" i="6"/>
  <c r="G628" i="6"/>
  <c r="K362" i="7"/>
  <c r="G96" i="8"/>
  <c r="H476" i="6"/>
  <c r="J628" i="6"/>
  <c r="G210" i="5"/>
  <c r="G552" i="5"/>
  <c r="H362" i="7"/>
  <c r="I552" i="5"/>
  <c r="H628" i="6"/>
  <c r="K210" i="5"/>
  <c r="F362" i="7"/>
  <c r="F210" i="5"/>
  <c r="F96" i="8"/>
  <c r="J58" i="7"/>
  <c r="G362" i="5"/>
  <c r="G590" i="5"/>
  <c r="H590" i="5"/>
  <c r="G58" i="5"/>
  <c r="G58" i="7"/>
  <c r="K628" i="6"/>
  <c r="H58" i="7"/>
  <c r="H324" i="7"/>
  <c r="K590" i="5"/>
  <c r="H362" i="5"/>
  <c r="F286" i="6"/>
  <c r="J58" i="5"/>
  <c r="K58" i="7"/>
  <c r="I590" i="5"/>
  <c r="G286" i="6"/>
  <c r="G476" i="6"/>
  <c r="I210" i="5"/>
  <c r="E214" i="7" l="1"/>
  <c r="E634" i="6"/>
  <c r="E328" i="6"/>
  <c r="E62" i="5"/>
  <c r="E720" i="5"/>
  <c r="E447" i="6"/>
  <c r="E747" i="5"/>
  <c r="E113" i="8"/>
  <c r="O79" i="9"/>
  <c r="BO22" i="13" s="1"/>
  <c r="E418" i="6"/>
  <c r="G38" i="9"/>
  <c r="AC22" i="13" s="1"/>
  <c r="E152" i="5"/>
  <c r="E188" i="7"/>
  <c r="E265" i="6"/>
  <c r="D114" i="7"/>
  <c r="D494" i="5"/>
  <c r="E265" i="7"/>
  <c r="E379" i="6"/>
  <c r="E644" i="5"/>
  <c r="E451" i="6"/>
  <c r="E640" i="5"/>
  <c r="E372" i="5"/>
  <c r="E67" i="7"/>
  <c r="E152" i="7"/>
  <c r="E150" i="7"/>
  <c r="E114" i="5"/>
  <c r="D114" i="6"/>
  <c r="E302" i="7"/>
  <c r="E228" i="5"/>
  <c r="E32" i="6"/>
  <c r="D608" i="5"/>
  <c r="E379" i="7"/>
  <c r="E340" i="7"/>
  <c r="E492" i="6"/>
  <c r="E378" i="5"/>
  <c r="E332" i="7"/>
  <c r="E750" i="5"/>
  <c r="E408" i="5"/>
  <c r="E76" i="6"/>
  <c r="E532" i="6"/>
  <c r="E342" i="6"/>
  <c r="D646" i="6"/>
  <c r="D228" i="6"/>
  <c r="D342" i="5"/>
  <c r="E256" i="5"/>
  <c r="E66" i="5"/>
  <c r="E598" i="5"/>
  <c r="E224" i="5"/>
  <c r="E637" i="6"/>
  <c r="E595" i="5"/>
  <c r="E405" i="5"/>
  <c r="E341" i="7"/>
  <c r="E105" i="7"/>
  <c r="E142" i="6"/>
  <c r="E63" i="6"/>
  <c r="E69" i="7"/>
  <c r="E411" i="6"/>
  <c r="E639" i="5"/>
  <c r="E219" i="7"/>
  <c r="E713" i="5"/>
  <c r="E636" i="5"/>
  <c r="E639" i="6"/>
  <c r="E328" i="5"/>
  <c r="E68" i="7"/>
  <c r="E752" i="5"/>
  <c r="E600" i="5"/>
  <c r="E104" i="8"/>
  <c r="E328" i="7"/>
  <c r="E708" i="5"/>
  <c r="E407" i="6"/>
  <c r="E227" i="5"/>
  <c r="E446" i="5"/>
  <c r="E257" i="6"/>
  <c r="E295" i="5"/>
  <c r="E28" i="7"/>
  <c r="E560" i="6"/>
  <c r="E294" i="7"/>
  <c r="E711" i="5"/>
  <c r="E24" i="6"/>
  <c r="E62" i="7"/>
  <c r="E594" i="5"/>
  <c r="E404" i="5"/>
  <c r="E185" i="5"/>
  <c r="E297" i="7"/>
  <c r="E563" i="5"/>
  <c r="E443" i="6"/>
  <c r="E101" i="6"/>
  <c r="H78" i="9"/>
  <c r="BH21" i="13" s="1"/>
  <c r="E531" i="5"/>
  <c r="G78" i="9"/>
  <c r="BG21" i="13" s="1"/>
  <c r="F78" i="9"/>
  <c r="BF21" i="13" s="1"/>
  <c r="E379" i="5"/>
  <c r="R37" i="9"/>
  <c r="AN21" i="13" s="1"/>
  <c r="E227" i="6"/>
  <c r="E341" i="5"/>
  <c r="E417" i="5"/>
  <c r="E189" i="6"/>
  <c r="L37" i="9"/>
  <c r="AH21" i="13" s="1"/>
  <c r="E645" i="5"/>
  <c r="E113" i="7"/>
  <c r="E185" i="6"/>
  <c r="E147" i="5"/>
  <c r="E109" i="8"/>
  <c r="E603" i="6"/>
  <c r="E375" i="6"/>
  <c r="E109" i="6"/>
  <c r="E336" i="5"/>
  <c r="E488" i="6"/>
  <c r="E602" i="5"/>
  <c r="E412" i="5"/>
  <c r="E449" i="6"/>
  <c r="E259" i="7"/>
  <c r="E296" i="6"/>
  <c r="E144" i="5"/>
  <c r="E257" i="7"/>
  <c r="E523" i="6"/>
  <c r="E143" i="6"/>
  <c r="E485" i="5"/>
  <c r="E67" i="5"/>
  <c r="E218" i="6"/>
  <c r="E104" i="6"/>
  <c r="E369" i="6"/>
  <c r="E141" i="5"/>
  <c r="E103" i="8"/>
  <c r="E445" i="6"/>
  <c r="E369" i="5"/>
  <c r="E406" i="5"/>
  <c r="E64" i="7"/>
  <c r="E101" i="8"/>
  <c r="E329" i="5"/>
  <c r="E291" i="6"/>
  <c r="E63" i="8"/>
  <c r="E101" i="5"/>
  <c r="E252" i="5"/>
  <c r="E100" i="8"/>
  <c r="E518" i="6"/>
  <c r="E480" i="5"/>
  <c r="E632" i="5"/>
  <c r="E442" i="6"/>
  <c r="R12" i="11"/>
  <c r="AK13" i="11"/>
  <c r="F8" i="11"/>
  <c r="AE9" i="11"/>
  <c r="BD9" i="11"/>
  <c r="BA8" i="11"/>
  <c r="AB12" i="11"/>
  <c r="AB8" i="11"/>
  <c r="AB11" i="11"/>
  <c r="Z9" i="11"/>
  <c r="Y10" i="11"/>
  <c r="Y11" i="11"/>
  <c r="P13" i="11"/>
  <c r="AS7" i="11"/>
  <c r="AS12" i="11"/>
  <c r="AP6" i="11"/>
  <c r="I9" i="11"/>
  <c r="AK12" i="11"/>
  <c r="AD8" i="11"/>
  <c r="M13" i="11"/>
  <c r="Q8" i="11"/>
  <c r="AW13" i="11"/>
  <c r="W13" i="11"/>
  <c r="Y8" i="11"/>
  <c r="AS8" i="11"/>
  <c r="AP13" i="11"/>
  <c r="F13" i="11"/>
  <c r="AA9" i="11"/>
  <c r="AY5" i="13"/>
  <c r="AC4" i="11"/>
  <c r="X9" i="11"/>
  <c r="W7" i="11"/>
  <c r="V6" i="11"/>
  <c r="AX13" i="11"/>
  <c r="AX8" i="11"/>
  <c r="AX7" i="11"/>
  <c r="O12" i="11"/>
  <c r="O9" i="11"/>
  <c r="N12" i="11"/>
  <c r="L9" i="11"/>
  <c r="S6" i="11"/>
  <c r="AT11" i="11"/>
  <c r="AR9" i="11"/>
  <c r="BK7" i="13"/>
  <c r="BJ9" i="13"/>
  <c r="AQ12" i="11"/>
  <c r="AP7" i="11"/>
  <c r="AP10" i="11"/>
  <c r="AO9" i="11"/>
  <c r="AN12" i="11"/>
  <c r="H11" i="11"/>
  <c r="H7" i="11"/>
  <c r="G8" i="11"/>
  <c r="F9" i="11"/>
  <c r="AE11" i="11"/>
  <c r="BC11" i="11"/>
  <c r="AZ8" i="11"/>
  <c r="AV9" i="11"/>
  <c r="T8" i="11"/>
  <c r="R9" i="11"/>
  <c r="P9" i="11"/>
  <c r="AS9" i="11"/>
  <c r="AR13" i="11"/>
  <c r="AR8" i="11"/>
  <c r="AP14" i="11"/>
  <c r="K9" i="11"/>
  <c r="AG8" i="13"/>
  <c r="E13" i="11"/>
  <c r="E73" i="7"/>
  <c r="E253" i="6"/>
  <c r="E443" i="5"/>
  <c r="E253" i="5"/>
  <c r="E261" i="6"/>
  <c r="E606" i="5"/>
  <c r="E527" i="5"/>
  <c r="E222" i="7"/>
  <c r="E374" i="5"/>
  <c r="E568" i="6"/>
  <c r="E372" i="6"/>
  <c r="E486" i="5"/>
  <c r="E36" i="6"/>
  <c r="E302" i="5"/>
  <c r="E299" i="5"/>
  <c r="E338" i="7"/>
  <c r="E718" i="5"/>
  <c r="E332" i="6"/>
  <c r="E643" i="6"/>
  <c r="E177" i="6"/>
  <c r="E74" i="7"/>
  <c r="P12" i="11"/>
  <c r="K8" i="11"/>
  <c r="F6" i="11"/>
  <c r="D13" i="11"/>
  <c r="D11" i="11"/>
  <c r="E8" i="11"/>
  <c r="E411" i="5"/>
  <c r="E675" i="5"/>
  <c r="E561" i="5"/>
  <c r="E637" i="5"/>
  <c r="E252" i="6"/>
  <c r="E746" i="5"/>
  <c r="E367" i="6"/>
  <c r="E671" i="5"/>
  <c r="E557" i="5"/>
  <c r="E367" i="5"/>
  <c r="E218" i="7"/>
  <c r="E182" i="5"/>
  <c r="E260" i="6"/>
  <c r="E298" i="5"/>
  <c r="E716" i="5"/>
  <c r="E108" i="6"/>
  <c r="E74" i="8"/>
  <c r="H36" i="9"/>
  <c r="AD20" i="13" s="1"/>
  <c r="E264" i="5"/>
  <c r="E74" i="5"/>
  <c r="E597" i="6"/>
  <c r="E150" i="6"/>
  <c r="E256" i="7"/>
  <c r="E754" i="5"/>
  <c r="E176" i="7"/>
  <c r="E556" i="5"/>
  <c r="E366"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E259" i="6"/>
  <c r="D387" i="7"/>
  <c r="D348" i="7"/>
  <c r="D764" i="5"/>
  <c r="D419" i="6"/>
  <c r="D419" i="5"/>
  <c r="D456" i="6"/>
  <c r="E210" i="7"/>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AC21" i="11"/>
  <c r="E20" i="11"/>
  <c r="AS5" i="13"/>
  <c r="BO5" i="13"/>
  <c r="E318" i="7"/>
  <c r="E579" i="6"/>
  <c r="E53" i="6"/>
  <c r="E163" i="5"/>
  <c r="D40" i="5"/>
  <c r="D167" i="7"/>
  <c r="AC20" i="11"/>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I400" i="5"/>
  <c r="I362" i="6"/>
  <c r="J210" i="7"/>
  <c r="H286" i="7"/>
  <c r="H552" i="6"/>
  <c r="J514" i="6"/>
  <c r="H400" i="5"/>
  <c r="H400" i="6"/>
  <c r="I438" i="6"/>
  <c r="I20" i="7"/>
  <c r="F590" i="6"/>
  <c r="I172" i="6"/>
  <c r="G248" i="5"/>
  <c r="K476" i="5"/>
  <c r="F172" i="6"/>
  <c r="I286" i="5"/>
  <c r="K134" i="5"/>
  <c r="I704" i="5"/>
  <c r="F552" i="6"/>
  <c r="J96" i="5"/>
  <c r="J704" i="5"/>
  <c r="K172" i="6"/>
  <c r="H20" i="8"/>
  <c r="G248" i="7"/>
  <c r="I96" i="6"/>
  <c r="H324" i="5"/>
  <c r="K362" i="6"/>
  <c r="H172" i="7"/>
  <c r="J58" i="6"/>
  <c r="F514" i="5"/>
  <c r="G20" i="8"/>
  <c r="I666" i="5"/>
  <c r="J20" i="6"/>
  <c r="J400" i="6"/>
  <c r="H134" i="7"/>
  <c r="I172" i="5"/>
  <c r="K248" i="6"/>
  <c r="F438" i="6"/>
  <c r="K96" i="7"/>
  <c r="G134" i="5"/>
  <c r="F742" i="5"/>
  <c r="I438" i="5"/>
  <c r="G96" i="6"/>
  <c r="F704" i="5"/>
  <c r="J20" i="7"/>
  <c r="J514" i="5"/>
  <c r="F248" i="5"/>
  <c r="K20" i="5"/>
  <c r="J552" i="6"/>
  <c r="I20" i="5"/>
  <c r="F20" i="7"/>
  <c r="I210" i="6"/>
  <c r="I514" i="5"/>
  <c r="K134" i="6"/>
  <c r="G20" i="5"/>
  <c r="F210" i="7"/>
  <c r="H628" i="5"/>
  <c r="I400" i="6"/>
  <c r="K286" i="7"/>
  <c r="F20" i="5"/>
  <c r="G628" i="5"/>
  <c r="K96" i="6"/>
  <c r="H438" i="5"/>
  <c r="H96" i="5"/>
  <c r="I590" i="6"/>
  <c r="K438" i="6"/>
  <c r="I514" i="6"/>
  <c r="G248" i="6"/>
  <c r="K400" i="5"/>
  <c r="K628" i="5"/>
  <c r="G438" i="6"/>
  <c r="J362" i="6"/>
  <c r="I58" i="6"/>
  <c r="G134" i="6"/>
  <c r="K20" i="7"/>
  <c r="G286" i="7"/>
  <c r="K666" i="5"/>
  <c r="I210" i="7"/>
  <c r="H96" i="6"/>
  <c r="F400" i="6"/>
  <c r="K248" i="7"/>
  <c r="I96" i="5"/>
  <c r="F172" i="5"/>
  <c r="J134" i="5"/>
  <c r="J742" i="5"/>
  <c r="G476" i="5"/>
  <c r="F20" i="6"/>
  <c r="K172" i="5"/>
  <c r="G210" i="6"/>
  <c r="J286" i="7"/>
  <c r="H134" i="6"/>
  <c r="K590" i="6"/>
  <c r="J324" i="6"/>
  <c r="H590" i="6"/>
  <c r="H286" i="5"/>
  <c r="K324" i="6"/>
  <c r="I20" i="6"/>
  <c r="H172" i="5"/>
  <c r="J666" i="5"/>
  <c r="F172" i="7"/>
  <c r="G58" i="6"/>
  <c r="J590" i="6"/>
  <c r="J286" i="5"/>
  <c r="J476" i="5"/>
  <c r="I324" i="5"/>
  <c r="F514" i="6"/>
  <c r="I248" i="5"/>
  <c r="K134" i="7"/>
  <c r="H514" i="6"/>
  <c r="J134" i="7"/>
  <c r="J400" i="5"/>
  <c r="F96" i="5"/>
  <c r="H172" i="6"/>
  <c r="H20" i="5"/>
  <c r="H362" i="6"/>
  <c r="I248" i="6"/>
  <c r="G96" i="5"/>
  <c r="F286" i="5"/>
  <c r="I20" i="8"/>
  <c r="J324" i="5"/>
  <c r="J438" i="5"/>
  <c r="H248" i="5"/>
  <c r="K210" i="6"/>
  <c r="H248" i="6"/>
  <c r="G514" i="6"/>
  <c r="F96" i="6"/>
  <c r="F210" i="6"/>
  <c r="G552" i="6"/>
  <c r="G210" i="7"/>
  <c r="J248" i="5"/>
  <c r="K400" i="6"/>
  <c r="H210" i="6"/>
  <c r="G324" i="6"/>
  <c r="J172" i="7"/>
  <c r="F666" i="5"/>
  <c r="K96" i="5"/>
  <c r="J20" i="8"/>
  <c r="H96" i="7"/>
  <c r="H20" i="6"/>
  <c r="F58" i="6"/>
  <c r="I134" i="5"/>
  <c r="F324" i="6"/>
  <c r="G20" i="7"/>
  <c r="F628" i="5"/>
  <c r="K58" i="6"/>
  <c r="H704" i="5"/>
  <c r="F248" i="6"/>
  <c r="H476" i="5"/>
  <c r="K20" i="8"/>
  <c r="K58" i="8"/>
  <c r="G742" i="5"/>
  <c r="H514" i="5"/>
  <c r="J134" i="6"/>
  <c r="I248" i="7"/>
  <c r="K552" i="6"/>
  <c r="J172" i="5"/>
  <c r="J210" i="6"/>
  <c r="G400" i="6"/>
  <c r="F134" i="5"/>
  <c r="F476" i="5"/>
  <c r="K438" i="5"/>
  <c r="G286" i="5"/>
  <c r="J248" i="7"/>
  <c r="K704" i="5"/>
  <c r="H20" i="7"/>
  <c r="G58" i="8"/>
  <c r="J172" i="6"/>
  <c r="H248" i="7"/>
  <c r="I134" i="6"/>
  <c r="J96" i="6"/>
  <c r="I742" i="5"/>
  <c r="J248" i="6"/>
  <c r="G438" i="5"/>
  <c r="F20" i="8"/>
  <c r="G96" i="7"/>
  <c r="J628" i="5"/>
  <c r="I628" i="5"/>
  <c r="I58" i="8"/>
  <c r="F134" i="6"/>
  <c r="J438" i="6"/>
  <c r="K286" i="5"/>
  <c r="H666" i="5"/>
  <c r="G172" i="7"/>
  <c r="K20" i="6"/>
  <c r="F362" i="6"/>
  <c r="G666" i="5"/>
  <c r="F324" i="5"/>
  <c r="I96" i="7"/>
  <c r="G172" i="5"/>
  <c r="K248" i="5"/>
  <c r="H134" i="5"/>
  <c r="F286" i="7"/>
  <c r="J58" i="8"/>
  <c r="F58" i="8"/>
  <c r="H438" i="6"/>
  <c r="H58" i="6"/>
  <c r="H210" i="7"/>
  <c r="G20" i="6"/>
  <c r="I324" i="6"/>
  <c r="H742" i="5"/>
  <c r="G514" i="5"/>
  <c r="H324" i="6"/>
  <c r="F400" i="5"/>
  <c r="I134" i="7"/>
  <c r="G704" i="5"/>
  <c r="F96" i="7"/>
  <c r="I286" i="7"/>
  <c r="K210" i="7"/>
  <c r="K172" i="7"/>
  <c r="G590" i="6"/>
  <c r="F134" i="7"/>
  <c r="G400" i="5"/>
  <c r="G324" i="5"/>
  <c r="G362" i="6"/>
  <c r="F248" i="7"/>
  <c r="J96" i="7"/>
  <c r="K514" i="5"/>
  <c r="G134" i="7"/>
  <c r="K742" i="5"/>
  <c r="I476" i="5"/>
  <c r="K514" i="6"/>
  <c r="G172" i="6"/>
  <c r="I552" i="6"/>
  <c r="F438" i="5"/>
  <c r="J20" i="5"/>
  <c r="H58" i="8"/>
  <c r="I172" i="7"/>
  <c r="K324" i="5"/>
  <c r="L38" i="9" l="1"/>
  <c r="AH22" i="13" s="1"/>
  <c r="E494" i="5"/>
  <c r="J79" i="9"/>
  <c r="BJ22" i="13" s="1"/>
  <c r="E608" i="5"/>
  <c r="AB38" i="9"/>
  <c r="AX22" i="13" s="1"/>
  <c r="E114" i="7"/>
  <c r="J38" i="9"/>
  <c r="AF22" i="13" s="1"/>
  <c r="E342" i="5"/>
  <c r="R38" i="9"/>
  <c r="AN22" i="13" s="1"/>
  <c r="E228" i="6"/>
  <c r="O38" i="9"/>
  <c r="AK22" i="13" s="1"/>
  <c r="E114" i="6"/>
  <c r="Z38" i="9"/>
  <c r="AV22" i="13" s="1"/>
  <c r="E646" i="6"/>
  <c r="W37" i="9"/>
  <c r="AS21" i="13" s="1"/>
  <c r="E531" i="6"/>
  <c r="M78" i="9"/>
  <c r="BM21" i="13" s="1"/>
  <c r="E721" i="5"/>
  <c r="H37" i="9"/>
  <c r="AD21" i="13" s="1"/>
  <c r="E265" i="5"/>
  <c r="K37" i="9"/>
  <c r="AG21" i="13" s="1"/>
  <c r="E455" i="5"/>
  <c r="J78" i="9"/>
  <c r="BJ21" i="13" s="1"/>
  <c r="E607" i="5"/>
  <c r="J95" i="9" s="1"/>
  <c r="AQ23" i="11" s="1"/>
  <c r="N78" i="9"/>
  <c r="BN21" i="13" s="1"/>
  <c r="E759" i="5"/>
  <c r="Z37" i="9"/>
  <c r="AV21" i="13" s="1"/>
  <c r="E645" i="6"/>
  <c r="R78" i="9"/>
  <c r="BR21" i="13" s="1"/>
  <c r="E75" i="7"/>
  <c r="AC37" i="9"/>
  <c r="AY21" i="13" s="1"/>
  <c r="E151" i="7"/>
  <c r="AG37" i="9"/>
  <c r="BC21" i="13" s="1"/>
  <c r="E75" i="8"/>
  <c r="AA37" i="9"/>
  <c r="AW21" i="13" s="1"/>
  <c r="E37" i="7"/>
  <c r="AX10" i="11"/>
  <c r="J10" i="11"/>
  <c r="Y36" i="9"/>
  <c r="AU20" i="13" s="1"/>
  <c r="E606" i="6"/>
  <c r="G77" i="9"/>
  <c r="BG20" i="13" s="1"/>
  <c r="E416" i="5"/>
  <c r="M89" i="9"/>
  <c r="BM32" i="13" s="1"/>
  <c r="E732" i="5"/>
  <c r="H77" i="9"/>
  <c r="BH20" i="13" s="1"/>
  <c r="E530" i="5"/>
  <c r="H95" i="9" s="1"/>
  <c r="AO23" i="11" s="1"/>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U54" i="9" s="1"/>
  <c r="T23" i="11" s="1"/>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P95" i="9" s="1"/>
  <c r="AW23" i="11" s="1"/>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E95" i="9" s="1"/>
  <c r="AL23" i="11" s="1"/>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I95" i="9"/>
  <c r="AP23" i="11" s="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G95" i="9" s="1"/>
  <c r="AN23" i="11" s="1"/>
  <c r="S39" i="9"/>
  <c r="AO23" i="13" s="1"/>
  <c r="E267" i="6"/>
  <c r="AE47" i="9"/>
  <c r="E313" i="7"/>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L95" i="9" s="1"/>
  <c r="AS23" i="11" s="1"/>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K95" i="9"/>
  <c r="AR23" i="11" s="1"/>
  <c r="AO10" i="13"/>
  <c r="W34" i="9"/>
  <c r="AS18" i="13" s="1"/>
  <c r="E528" i="6"/>
  <c r="K32" i="9"/>
  <c r="AG16" i="13" s="1"/>
  <c r="E450" i="5"/>
  <c r="D27" i="9"/>
  <c r="E27" i="5"/>
  <c r="D54" i="9" s="1"/>
  <c r="C23" i="11" s="1"/>
  <c r="C12" i="11"/>
  <c r="Z12" i="13"/>
  <c r="S27" i="9"/>
  <c r="E255" i="6"/>
  <c r="M28" i="9"/>
  <c r="E28" i="6"/>
  <c r="AX12" i="13"/>
  <c r="AA12" i="11"/>
  <c r="AF13" i="13"/>
  <c r="I13" i="11"/>
  <c r="E262" i="7"/>
  <c r="AD34" i="9"/>
  <c r="AZ18" i="13" s="1"/>
  <c r="AF32" i="9"/>
  <c r="BB16" i="13" s="1"/>
  <c r="E32" i="8"/>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Z13" i="13"/>
  <c r="C13" i="11"/>
  <c r="E33" i="7"/>
  <c r="AA33" i="9"/>
  <c r="AW17" i="13" s="1"/>
  <c r="Q35" i="9"/>
  <c r="AM19" i="13" s="1"/>
  <c r="E187" i="6"/>
  <c r="V34" i="9"/>
  <c r="AR18" i="13" s="1"/>
  <c r="E376" i="6"/>
  <c r="K27" i="9"/>
  <c r="E445" i="5"/>
  <c r="X27" i="9"/>
  <c r="E559" i="6"/>
  <c r="X54" i="9" s="1"/>
  <c r="W23" i="11" s="1"/>
  <c r="G34" i="9"/>
  <c r="AC18" i="13" s="1"/>
  <c r="E148" i="5"/>
  <c r="AE34" i="9"/>
  <c r="BA18" i="13" s="1"/>
  <c r="E300" i="7"/>
  <c r="AE54" i="9" s="1"/>
  <c r="AD23" i="11" s="1"/>
  <c r="S95" i="9"/>
  <c r="AZ23" i="11" s="1"/>
  <c r="BQ14" i="13"/>
  <c r="AX14" i="11"/>
  <c r="P35" i="9"/>
  <c r="AL19" i="13" s="1"/>
  <c r="E149" i="6"/>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L14" i="11"/>
  <c r="AI14" i="13"/>
  <c r="AT14" i="11"/>
  <c r="BM14" i="13"/>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M95" i="9"/>
  <c r="AT23" i="11" s="1"/>
  <c r="BD5" i="11"/>
  <c r="BW5" i="13"/>
  <c r="BM5" i="13"/>
  <c r="AT5" i="11"/>
  <c r="AF5" i="11"/>
  <c r="BC5" i="13"/>
  <c r="AE5" i="11"/>
  <c r="BB5" i="13"/>
  <c r="O9" i="9"/>
  <c r="K10" i="9"/>
  <c r="O8" i="9"/>
  <c r="K9" i="9"/>
  <c r="K8" i="9"/>
  <c r="O10" i="9"/>
  <c r="O54" i="9" l="1"/>
  <c r="N23" i="11" s="1"/>
  <c r="P54" i="9"/>
  <c r="O23" i="11" s="1"/>
  <c r="D95" i="9"/>
  <c r="AK23" i="11" s="1"/>
  <c r="E54" i="9"/>
  <c r="D23" i="11" s="1"/>
  <c r="O95" i="9"/>
  <c r="AV23" i="11" s="1"/>
  <c r="V54" i="9"/>
  <c r="U23" i="11" s="1"/>
  <c r="W54" i="9"/>
  <c r="V23" i="11" s="1"/>
  <c r="N95" i="9"/>
  <c r="AU23" i="11" s="1"/>
  <c r="AF54" i="9"/>
  <c r="AE23" i="11" s="1"/>
  <c r="T54" i="9"/>
  <c r="S23" i="11" s="1"/>
  <c r="Z54" i="9"/>
  <c r="Y23" i="11" s="1"/>
  <c r="M54" i="9"/>
  <c r="L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authors>
    <author>SANDRA SABROSO TORRES</author>
    <author>David Lubián</author>
  </authors>
  <commentList>
    <comment ref="C7" authorId="0" shapeId="0">
      <text>
        <r>
          <rPr>
            <b/>
            <sz val="9"/>
            <color indexed="81"/>
            <rFont val="Tahoma"/>
            <family val="2"/>
          </rPr>
          <t>URA: Unidad Responsable de Accesibilidad</t>
        </r>
        <r>
          <rPr>
            <sz val="9"/>
            <color indexed="81"/>
            <rFont val="Tahoma"/>
            <family val="2"/>
          </rPr>
          <t xml:space="preserve">
</t>
        </r>
      </text>
    </comment>
    <comment ref="C9" authorId="0" shapeId="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text>
        <r>
          <rPr>
            <b/>
            <sz val="9"/>
            <color indexed="81"/>
            <rFont val="Tahoma"/>
            <family val="2"/>
          </rPr>
          <t>Indicar el nombre de la Entidad responsable del sitio web, p.e. la Subdirección General XXX</t>
        </r>
      </text>
    </comment>
    <comment ref="C19" authorId="1" shapeId="0">
      <text>
        <r>
          <rPr>
            <b/>
            <sz val="9"/>
            <color indexed="81"/>
            <rFont val="Tahoma"/>
            <family val="2"/>
          </rPr>
          <t>Indicar el código DIR3 de la Entidad responsable del Sitio web indicada en el campo anterior.</t>
        </r>
      </text>
    </comment>
    <comment ref="C21" authorId="1" shapeId="0">
      <text>
        <r>
          <rPr>
            <b/>
            <sz val="9"/>
            <color indexed="81"/>
            <rFont val="Tahoma"/>
            <family val="2"/>
          </rPr>
          <t>Indicar el correo electrónico de contacto de la entidad o de la persona responsable del sitio web</t>
        </r>
      </text>
    </comment>
    <comment ref="C31" authorId="1" shapeId="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text>
        <r>
          <rPr>
            <b/>
            <sz val="9"/>
            <color indexed="81"/>
            <rFont val="Tahoma"/>
            <family val="2"/>
          </rPr>
          <t>Nombre de la empresa que ha realizado la evaluación</t>
        </r>
        <r>
          <rPr>
            <sz val="9"/>
            <color indexed="81"/>
            <rFont val="Tahoma"/>
            <family val="2"/>
          </rPr>
          <t xml:space="preserve">
</t>
        </r>
      </text>
    </comment>
    <comment ref="C64" authorId="1" shapeId="0">
      <text>
        <r>
          <rPr>
            <b/>
            <sz val="9"/>
            <color indexed="81"/>
            <rFont val="Tahoma"/>
            <family val="2"/>
          </rPr>
          <t>Datos relacionados con la revisión</t>
        </r>
      </text>
    </comment>
  </commentList>
</comments>
</file>

<file path=xl/comments2.xml><?xml version="1.0" encoding="utf-8"?>
<comments xmlns="http://schemas.openxmlformats.org/spreadsheetml/2006/main">
  <authors>
    <author>SANDRA SABROSO TORRES</author>
  </authors>
  <commentList>
    <comment ref="B6" authorId="0" shapeId="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authors>
    <author>SANDRA SABROSO TORRES</author>
    <author>David Lubián</author>
  </authors>
  <commentList>
    <comment ref="D7" authorId="0" shapeId="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authors>
    <author/>
  </authors>
  <commentList>
    <comment ref="C2" authorId="0" shapeId="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<sst xmlns="http://schemas.openxmlformats.org/spreadsheetml/2006/main" count="2003" uniqueCount="360">
  <si>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</si>
  <si>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</si>
  <si>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</si>
  <si>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</si>
  <si>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</si>
  <si>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</si>
  <si>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</si>
  <si>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</si>
  <si>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</si>
  <si>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</si>
  <si>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</si>
  <si>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</si>
  <si>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</si>
  <si>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</si>
  <si>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</si>
  <si>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</si>
  <si>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</si>
  <si>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</si>
  <si>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</si>
  <si>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</si>
  <si>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</si>
  <si>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</si>
  <si>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</si>
  <si>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</si>
  <si>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</si>
  <si>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</si>
  <si>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</si>
  <si>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</si>
  <si>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</si>
  <si>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</si>
  <si>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</si>
  <si>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</si>
  <si>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</si>
  <si>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</si>
  <si>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</si>
  <si>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</si>
  <si>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</si>
  <si>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</si>
  <si>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</si>
  <si>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</si>
  <si>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</si>
  <si>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</si>
  <si>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</si>
  <si>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</si>
  <si>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</si>
  <si>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</si>
  <si>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</si>
  <si>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</si>
  <si>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</si>
  <si>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</si>
  <si>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</si>
  <si>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</si>
  <si>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</si>
  <si>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</si>
  <si>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</si>
  <si>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</si>
  <si>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</si>
  <si>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</si>
  <si>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</si>
  <si>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</si>
  <si>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</si>
  <si>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</si>
  <si>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</si>
  <si>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</si>
  <si>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</si>
  <si>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</si>
  <si>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</si>
  <si>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</si>
  <si>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</si>
  <si>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</si>
  <si>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</si>
  <si>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</si>
  <si>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</si>
  <si>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</si>
  <si>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</si>
  <si>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</si>
  <si>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</si>
  <si>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</si>
  <si>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</si>
  <si>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</si>
  <si>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</si>
  <si>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</si>
  <si>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</si>
  <si>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</si>
  <si>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</si>
  <si>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</si>
  <si>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</si>
  <si>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</si>
  <si>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</si>
  <si>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</si>
  <si>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</si>
  <si>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</si>
  <si>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</si>
  <si>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</si>
  <si>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</si>
  <si>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</si>
  <si>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</si>
  <si>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</si>
  <si>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</si>
  <si>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</si>
  <si>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</si>
  <si>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</si>
  <si>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</si>
  <si>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</si>
  <si>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</si>
  <si>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</si>
  <si>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</si>
  <si>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</si>
  <si>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</si>
  <si>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</si>
  <si>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</si>
  <si>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</si>
  <si>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</si>
  <si>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</si>
  <si>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</si>
  <si>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</si>
  <si>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</si>
  <si>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</si>
  <si>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</si>
  <si>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</si>
  <si>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</si>
  <si>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</si>
  <si>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</si>
  <si>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</si>
  <si>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</si>
  <si>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</si>
  <si>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</si>
  <si>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</si>
  <si>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</si>
  <si>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</si>
  <si>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</si>
  <si>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</si>
  <si>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</si>
  <si>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</si>
  <si>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</si>
  <si>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</si>
  <si>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</si>
  <si>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</si>
  <si>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</si>
  <si>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</si>
  <si>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</si>
  <si>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</si>
  <si>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</si>
  <si>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</si>
  <si>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</si>
  <si>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</si>
  <si>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</si>
  <si>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</si>
  <si>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</si>
  <si>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</si>
  <si>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</si>
  <si>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</si>
  <si>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</si>
  <si>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</si>
  <si>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</si>
  <si>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</si>
  <si>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</si>
  <si>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</si>
  <si>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</si>
  <si>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</si>
  <si>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</si>
  <si>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</si>
  <si>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</si>
  <si>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</si>
  <si>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</si>
  <si>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</si>
  <si>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</si>
  <si>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</si>
  <si>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</si>
  <si>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</si>
  <si>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</si>
  <si>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</si>
  <si>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</si>
  <si>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</si>
  <si>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</si>
  <si>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</si>
  <si>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</si>
  <si>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</si>
  <si>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</si>
  <si>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</si>
  <si>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</si>
  <si>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</si>
  <si>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</si>
  <si>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</si>
  <si>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</si>
  <si>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</si>
  <si>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</si>
  <si>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</si>
  <si>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</si>
  <si>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</si>
  <si>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</si>
  <si>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</si>
  <si>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</si>
  <si>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</si>
  <si>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</si>
  <si>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</si>
  <si>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</si>
  <si>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</si>
  <si>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</si>
  <si>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</si>
  <si>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</si>
  <si>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</si>
  <si>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</si>
  <si>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</si>
  <si>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</si>
  <si>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</si>
  <si>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</si>
  <si>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</si>
  <si>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</si>
  <si>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</si>
  <si>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</si>
  <si>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</si>
  <si>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</si>
  <si>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</si>
  <si>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</si>
  <si>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</si>
  <si>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</si>
  <si>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</si>
  <si>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</si>
  <si>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</si>
  <si>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</si>
  <si>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</si>
  <si>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</si>
  <si>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</si>
  <si>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</si>
  <si>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</si>
  <si>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</si>
  <si>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</si>
  <si>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</si>
  <si>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</si>
  <si>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</si>
  <si>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</si>
  <si>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</si>
  <si>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</si>
  <si>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</si>
  <si>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</si>
  <si>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</si>
  <si>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</si>
  <si>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</si>
  <si>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</si>
  <si>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</si>
  <si>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</si>
  <si>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</si>
  <si>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</si>
  <si>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</si>
  <si>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</si>
  <si>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</si>
  <si>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</si>
  <si>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</si>
  <si>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</si>
  <si>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</si>
  <si>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</si>
  <si>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</si>
  <si>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</si>
  <si>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</si>
  <si>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</si>
  <si>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</si>
  <si>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</si>
  <si>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</si>
  <si>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</si>
  <si>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</si>
  <si>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</si>
  <si>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</si>
  <si>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</si>
  <si>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</si>
  <si>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</si>
  <si>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</si>
  <si>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</si>
  <si>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</si>
  <si>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</si>
  <si>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</si>
  <si>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</si>
  <si>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</si>
  <si>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</si>
  <si>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</si>
  <si>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</si>
  <si>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</si>
  <si>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</si>
  <si>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</si>
  <si>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</si>
  <si>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</si>
  <si>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</si>
  <si>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</si>
  <si>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</si>
  <si>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</si>
  <si>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</si>
  <si>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</si>
  <si>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</si>
  <si>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</si>
  <si>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</si>
  <si>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</si>
  <si>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</si>
  <si>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</si>
  <si>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</si>
  <si>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</si>
  <si>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</si>
  <si>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</si>
  <si>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Junio de 2021</t>
  </si>
  <si>
    <t>Windows 10 64-bits, Chrome Versión 91.0.4472.77. Herramientas: Taw, LightHouse, Wave, Color Contrast Checker</t>
  </si>
  <si>
    <t>ATOS</t>
  </si>
  <si>
    <t>Home</t>
  </si>
  <si>
    <t>Ciudadanos</t>
  </si>
  <si>
    <t>Home - Ciudadanos</t>
  </si>
  <si>
    <t>Profesionales</t>
  </si>
  <si>
    <t>Home - Profesionales</t>
  </si>
  <si>
    <t>Comunicaciones</t>
  </si>
  <si>
    <t>Home - Nosotros</t>
  </si>
  <si>
    <t>Nosotros</t>
  </si>
  <si>
    <t>Mapa Web</t>
  </si>
  <si>
    <t>Noticias</t>
  </si>
  <si>
    <t>Buscador</t>
  </si>
  <si>
    <t>Aviso Legal</t>
  </si>
  <si>
    <t>Home - Aviso Legal</t>
  </si>
  <si>
    <t>Home - Buscador</t>
  </si>
  <si>
    <t>Home - Comunicacion</t>
  </si>
  <si>
    <t>Home - Comunicacion - Noticias</t>
  </si>
  <si>
    <t>Home - Comunicación - Mapa Web</t>
  </si>
  <si>
    <t>Reclamaciones</t>
  </si>
  <si>
    <t>Transparencia</t>
  </si>
  <si>
    <t>Accesibilidad</t>
  </si>
  <si>
    <t>Home - Accesibilidad</t>
  </si>
  <si>
    <t>Home - Ciudadanos - Actividades</t>
  </si>
  <si>
    <t>Actividades</t>
  </si>
  <si>
    <t>Home - Nosotros - reclamaciones-sugerencias-agradecimientos</t>
  </si>
  <si>
    <t>Home - Ciudadanos - Transparencia</t>
  </si>
  <si>
    <t>Home - Profesionales - Investigacion</t>
  </si>
  <si>
    <t>Investigacion</t>
  </si>
  <si>
    <t>https://www.comunidad.madrid/hospital/rlafora/</t>
  </si>
  <si>
    <t>https://www.comunidad.madrid/hospital/rlafora/ciudadanos</t>
  </si>
  <si>
    <t>https://www.comunidad.madrid/hospital/rlafora/profesionales</t>
  </si>
  <si>
    <t>https://www.comunidad.madrid/hospital/rlafora/comunicacion</t>
  </si>
  <si>
    <t>https://www.comunidad.madrid/hospital/rlafora/nosotros</t>
  </si>
  <si>
    <t>https://www.comunidad.madrid/hospital/rlafora/ciudadanos/oferta-asistencial</t>
  </si>
  <si>
    <t>https://www.comunidad.madrid/hospital/rlafora/ciudadanos/actividades</t>
  </si>
  <si>
    <t>https://www.comunidad.madrid/hospital/rlafora/ciudadanos/ingreso</t>
  </si>
  <si>
    <t>https://www.comunidad.madrid/hospital/rlafora/reclamaciones-sugerencias-agradecimientos</t>
  </si>
  <si>
    <t>https://www.comunidad.madrid/hospital/rlafora/ciudadanos/derechos-deberes-paciente</t>
  </si>
  <si>
    <t>https://www.comunidad.madrid/hospital/rlafora/profesionales/formacion-docencia</t>
  </si>
  <si>
    <t>https://www.comunidad.madrid/hospital/rlafora/profesionales/investigacion</t>
  </si>
  <si>
    <t>https://www.comunidad.madrid/hospital/rlafora/comunicacion/galeria-imagenes</t>
  </si>
  <si>
    <t>https://www.comunidad.madrid/hospital/rlafora/ciudadanos/transparencia</t>
  </si>
  <si>
    <t>https://www.comunidad.madrid/hospital/rlafora/sitemap</t>
  </si>
  <si>
    <t>https://www.comunidad.madrid/hospital/rlafora/comunicacion/noticias</t>
  </si>
  <si>
    <t>https://www.comunidad.madrid/hospital/rlafora/aviso-legal-privacidad</t>
  </si>
  <si>
    <t>https://www.comunidad.madrid/hospital/rlafora/accesibilidad</t>
  </si>
  <si>
    <t>https://www.comunidad.madrid/hospital/rlafora/buscar?search_api_fulltext=&amp;nombre=</t>
  </si>
  <si>
    <t>Home - Ciudadanos - Oferta asistencial</t>
  </si>
  <si>
    <t>Oferta asistencial</t>
  </si>
  <si>
    <t>Home - Ciudadanos - ingreso</t>
  </si>
  <si>
    <t>Ingreso</t>
  </si>
  <si>
    <t>Home - Nosotros - Derechos deberes</t>
  </si>
  <si>
    <t>Derechos deberes</t>
  </si>
  <si>
    <t>Home - Profesionales - formacion-docencia</t>
  </si>
  <si>
    <t>formacion-docencia</t>
  </si>
  <si>
    <t>Galeria fotos</t>
  </si>
  <si>
    <t>Home - Comunicación - Galeria fotos</t>
  </si>
  <si>
    <t>Hospital Dr. R. Lafora</t>
  </si>
  <si>
    <t>https://www.comunidad.madrid/hospital/rlafora</t>
  </si>
  <si>
    <t>Proporcionar información sobre el hospital, sus servicios e instalaciones</t>
  </si>
  <si>
    <t>Se analizan las páginas del dominio http://comunidad.madrid/hospital/rlafora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</si>
</sst>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3">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cellStyle name="Bad2" xfId="19"/>
    <cellStyle name="Bad3" xfId="22"/>
    <cellStyle name="Blanco" xfId="21"/>
    <cellStyle name="Card" xfId="6"/>
    <cellStyle name="Card B" xfId="13"/>
    <cellStyle name="Card BL" xfId="14"/>
    <cellStyle name="Card BR" xfId="15"/>
    <cellStyle name="Card L" xfId="11"/>
    <cellStyle name="Card R" xfId="12"/>
    <cellStyle name="Card T" xfId="9"/>
    <cellStyle name="Card TL" xfId="8"/>
    <cellStyle name="Card TR" xfId="10"/>
    <cellStyle name="Column Header" xfId="16"/>
    <cellStyle name="Enlace" xfId="18"/>
    <cellStyle name="Good" xfId="23"/>
    <cellStyle name="Good2" xfId="20"/>
    <cellStyle name="Input" xfId="7"/>
    <cellStyle name="LINK" xfId="17"/>
    <cellStyle name="Normal" xfId="0" builtinId="0"/>
    <cellStyle name="Resultado" xfId="1"/>
    <cellStyle name="Resultado2" xfId="2"/>
    <cellStyle name="Título" xfId="3"/>
    <cellStyle name="Título1" xfId="4"/>
  </cellStyles>
  <dxfs count="498">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Ambito_tematico" displayName="Ambito_tematico" ref="E9:E15" totalsRowShown="0">
  <tableColumns count="1">
    <tableColumn id="1" name="Educación"/>
  </tableColumns>
  <tableStyleInfo showFirstColumn="0" showLastColumn="0" showRowStripes="1" showColumnStripes="0"/>
</table>
</file>

<file path=xl/tables/table2.xml><?xml version="1.0" encoding="utf-8"?>
<table xmlns="http://schemas.openxmlformats.org/spreadsheetml/2006/main" id="3" name="Tipo_de_evaluación" displayName="Tipo_de_evaluación" ref="G9:G11" totalsRowShown="0">
  <tableColumns count="1">
    <tableColumn id="1" name="Autoevaluacion con recursos propios"/>
  </tableColumns>
  <tableStyleInfo showFirstColumn="0" showLastColumn="0" showRowStripes="1" showColumnStripes="0"/>
</table>
</file>

<file path=xl/tables/table3.xml><?xml version="1.0" encoding="utf-8"?>
<table xmlns="http://schemas.openxmlformats.org/spreadsheetml/2006/main" id="4" name="Tipo_de_sitio" displayName="Tipo_de_sitio" ref="Q9:Q10" totalsRowShown="0">
  <tableColumns count="1">
    <tableColumn id="1"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1" t="s">
        <v>244</v>
      </c>
      <c r="C9" s="192"/>
      <c r="D9" s="192"/>
      <c r="E9" s="192"/>
      <c r="F9" s="192"/>
      <c r="G9" s="192"/>
      <c r="H9" s="192"/>
      <c r="I9" s="192"/>
      <c r="J9" s="192"/>
      <c r="K9" s="192"/>
      <c r="L9" s="192"/>
      <c r="M9" s="192"/>
      <c r="N9" s="192"/>
    </row>
    <row r="10" spans="1:64" ht="28.7" customHeight="1"/>
    <row r="11" spans="1:64" ht="86.25" customHeight="1">
      <c r="B11" s="192" t="s">
        <v>3</v>
      </c>
      <c r="C11" s="192"/>
      <c r="D11" s="192"/>
      <c r="E11" s="192"/>
      <c r="F11" s="192"/>
      <c r="G11" s="192"/>
      <c r="H11" s="192"/>
      <c r="I11" s="192"/>
      <c r="J11" s="192"/>
      <c r="K11" s="192"/>
      <c r="L11" s="192"/>
      <c r="M11" s="192"/>
      <c r="N11" s="192"/>
    </row>
    <row r="13" spans="1:64" ht="269.25" customHeight="1">
      <c r="B13" s="193" t="s">
        <v>245</v>
      </c>
      <c r="C13" s="193"/>
      <c r="D13" s="193"/>
      <c r="E13" s="193"/>
      <c r="F13" s="193"/>
      <c r="G13" s="193"/>
      <c r="H13" s="193"/>
      <c r="I13" s="193"/>
      <c r="J13" s="193"/>
      <c r="K13" s="193"/>
      <c r="L13" s="193"/>
      <c r="M13" s="193"/>
      <c r="N13" s="193"/>
    </row>
    <row r="15" spans="1:64" ht="87.75" customHeight="1">
      <c r="B15" s="193" t="s">
        <v>246</v>
      </c>
      <c r="C15" s="194"/>
      <c r="D15" s="194"/>
      <c r="E15" s="194"/>
      <c r="F15" s="194"/>
      <c r="G15" s="194"/>
      <c r="H15" s="194"/>
      <c r="I15" s="194"/>
      <c r="J15" s="194"/>
      <c r="K15" s="194"/>
      <c r="L15" s="194"/>
      <c r="M15" s="194"/>
      <c r="N15" s="194"/>
    </row>
    <row r="17" spans="2:14" ht="29.25" customHeight="1">
      <c r="B17" s="194" t="s">
        <v>4</v>
      </c>
      <c r="C17" s="194"/>
      <c r="D17" s="194"/>
      <c r="E17" s="194"/>
      <c r="F17" s="194"/>
      <c r="G17" s="194"/>
      <c r="H17" s="194"/>
      <c r="I17" s="194"/>
      <c r="J17" s="194"/>
      <c r="K17" s="194"/>
      <c r="L17" s="194"/>
      <c r="M17" s="194"/>
      <c r="N17" s="194"/>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https://www.comunidad.madrid/hospital/rlafora/</v>
      </c>
      <c r="C3" s="36" t="str">
        <f>RESULTADOS!D19</f>
        <v>Falla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N/A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https://www.comunidad.madrid/hospital/rlafora/</v>
      </c>
      <c r="AK3" t="str">
        <f>RESULTADOS!D60</f>
        <v>N/A</v>
      </c>
      <c r="AL3" t="str">
        <f>RESULTADOS!E60</f>
        <v>N/A</v>
      </c>
      <c r="AM3" t="str">
        <f>RESULTADOS!F60</f>
        <v>N/A</v>
      </c>
      <c r="AN3" t="str">
        <f>RESULTADOS!G60</f>
        <v>Pasa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N/A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https://www.comunidad.madrid/hospital/rlafora/ciudadanos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N/A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https://www.comunidad.madrid/hospital/rlafora/ciudadanos</v>
      </c>
      <c r="AK4" t="str">
        <f>RESULTADOS!D61</f>
        <v>N/A</v>
      </c>
      <c r="AL4" t="str">
        <f>RESULTADOS!E61</f>
        <v>N/A</v>
      </c>
      <c r="AM4" t="str">
        <f>RESULTADOS!F61</f>
        <v>N/A</v>
      </c>
      <c r="AN4" t="str">
        <f>RESULTADOS!G61</f>
        <v>Pasa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N/A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https://www.comunidad.madrid/hospital/rlafora/profesionales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N/A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https://www.comunidad.madrid/hospital/rlafora/profesionales</v>
      </c>
      <c r="AK5" t="str">
        <f>RESULTADOS!D62</f>
        <v>N/A</v>
      </c>
      <c r="AL5" t="str">
        <f>RESULTADOS!E62</f>
        <v>N/A</v>
      </c>
      <c r="AM5" t="str">
        <f>RESULTADOS!F62</f>
        <v>N/A</v>
      </c>
      <c r="AN5" t="str">
        <f>RESULTADOS!G62</f>
        <v>Pasa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N/A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Comunicaciones</v>
      </c>
      <c r="B6" s="50" t="str">
        <f>RESULTADOS!C22</f>
        <v>https://www.comunidad.madrid/hospital/rlafora/comunicacion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N/A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Comunicaciones</v>
      </c>
      <c r="AJ6" s="51" t="str">
        <f>RESULTADOS!C63</f>
        <v>https://www.comunidad.madrid/hospital/rlafora/comunicacion</v>
      </c>
      <c r="AK6" t="str">
        <f>RESULTADOS!D63</f>
        <v>N/A</v>
      </c>
      <c r="AL6" t="str">
        <f>RESULTADOS!E63</f>
        <v>N/A</v>
      </c>
      <c r="AM6" t="str">
        <f>RESULTADOS!F63</f>
        <v>N/A</v>
      </c>
      <c r="AN6" t="str">
        <f>RESULTADOS!G63</f>
        <v>Pasa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N/A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https://www.comunidad.madrid/hospital/rlafora/nosotros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N/A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https://www.comunidad.madrid/hospital/rlafora/nosotros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N/A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Oferta asistencial</v>
      </c>
      <c r="B8" s="50" t="str">
        <f>RESULTADOS!C24</f>
        <v>https://www.comunidad.madrid/hospital/rlafora/ciudadanos/oferta-asistencial</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N/A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Oferta asistencial</v>
      </c>
      <c r="AJ8" s="51" t="str">
        <f>RESULTADOS!C65</f>
        <v>https://www.comunidad.madrid/hospital/rlafora/ciudadanos/oferta-asistencial</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N/A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Actividades</v>
      </c>
      <c r="B9" s="50" t="str">
        <f>RESULTADOS!C25</f>
        <v>https://www.comunidad.madrid/hospital/rlafora/ciudadanos/actividades</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N/A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Actividades</v>
      </c>
      <c r="AJ9" s="51" t="str">
        <f>RESULTADOS!C66</f>
        <v>https://www.comunidad.madrid/hospital/rlafora/ciudadanos/actividades</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N/A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Ingreso</v>
      </c>
      <c r="B10" s="50" t="str">
        <f>RESULTADOS!C26</f>
        <v>https://www.comunidad.madrid/hospital/rlafora/ciudadanos/ingreso</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N/A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Ingreso</v>
      </c>
      <c r="AJ10" s="51" t="str">
        <f>RESULTADOS!C67</f>
        <v>https://www.comunidad.madrid/hospital/rlafora/ciudadanos/ingreso</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N/A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Reclamaciones</v>
      </c>
      <c r="B11" s="50" t="str">
        <f>RESULTADOS!C27</f>
        <v>https://www.comunidad.madrid/hospital/rlafora/reclamaciones-sugerencias-agradecimientos</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N/A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Reclamaciones</v>
      </c>
      <c r="AJ11" s="51" t="str">
        <f>RESULTADOS!C68</f>
        <v>https://www.comunidad.madrid/hospital/rlafora/reclamaciones-sugerencias-agradecimientos</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N/A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Derechos deberes</v>
      </c>
      <c r="B12" s="50" t="str">
        <f>RESULTADOS!C28</f>
        <v>https://www.comunidad.madrid/hospital/rlafora/ciudadanos/derechos-deberes-paciente</v>
      </c>
      <c r="C12" s="36" t="str">
        <f>RESULTADOS!D28</f>
        <v>Falla</v>
      </c>
      <c r="D12" s="36" t="str">
        <f>RESULTADOS!E28</f>
        <v>N/A</v>
      </c>
      <c r="E12" s="36" t="str">
        <f>RESULTADOS!F28</f>
        <v>N/A</v>
      </c>
      <c r="F12" s="36" t="str">
        <f>RESULTADOS!G28</f>
        <v>N/A</v>
      </c>
      <c r="G12" s="36" t="str">
        <f>RESULTADOS!H28</f>
        <v>Falla</v>
      </c>
      <c r="H12" s="36" t="str">
        <f>RESULTADOS!I28</f>
        <v>Pasa</v>
      </c>
      <c r="I12" s="36" t="str">
        <f>RESULTADOS!J28</f>
        <v>Pasa</v>
      </c>
      <c r="J12" s="36" t="str">
        <f>RESULTADOS!K28</f>
        <v>Pasa</v>
      </c>
      <c r="K12" s="36" t="str">
        <f>RESULTADOS!L28</f>
        <v>N/A</v>
      </c>
      <c r="L12" s="36" t="str">
        <f>RESULTADOS!M28</f>
        <v>N/A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Derechos deberes</v>
      </c>
      <c r="AJ12" s="51" t="str">
        <f>RESULTADOS!C69</f>
        <v>https://www.comunidad.madrid/hospital/rlafora/ciudadanos/derechos-deberes-paciente</v>
      </c>
      <c r="AK12" t="str">
        <f>RESULTADOS!D69</f>
        <v>N/A</v>
      </c>
      <c r="AL12" t="str">
        <f>RESULTADOS!E69</f>
        <v>N/A</v>
      </c>
      <c r="AM12" t="str">
        <f>RESULTADOS!F69</f>
        <v>N/A</v>
      </c>
      <c r="AN12" t="str">
        <f>RESULTADOS!G69</f>
        <v>Pasa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N/A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formacion-docencia</v>
      </c>
      <c r="B13" s="50" t="str">
        <f>RESULTADOS!C29</f>
        <v>https://www.comunidad.madrid/hospital/rlafora/profesionales/formacion-docencia</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N/A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formacion-docencia</v>
      </c>
      <c r="AJ13" s="51" t="str">
        <f>RESULTADOS!C70</f>
        <v>https://www.comunidad.madrid/hospital/rlafora/profesionales/formacion-docencia</v>
      </c>
      <c r="AK13" t="str">
        <f>RESULTADOS!D70</f>
        <v>N/A</v>
      </c>
      <c r="AL13" t="str">
        <f>RESULTADOS!E70</f>
        <v>N/A</v>
      </c>
      <c r="AM13" t="str">
        <f>RESULTADOS!F70</f>
        <v>N/A</v>
      </c>
      <c r="AN13" t="str">
        <f>RESULTADOS!G70</f>
        <v>Pasa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N/A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Investigacion</v>
      </c>
      <c r="B14" s="50" t="str">
        <f>RESULTADOS!C30</f>
        <v>https://www.comunidad.madrid/hospital/rlafora/profesionales/investigacion</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N/A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Investigacion</v>
      </c>
      <c r="AJ14" s="51" t="str">
        <f>RESULTADOS!C71</f>
        <v>https://www.comunidad.madrid/hospital/rlafora/profesionales/investigacion</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N/A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NO CONFORME</v>
      </c>
      <c r="E23" s="36" t="str">
        <f>RESULTADOS!F54</f>
        <v>NO CONFORME</v>
      </c>
      <c r="F23" s="36" t="str">
        <f>RESULTADOS!G54</f>
        <v>NO CONFORME</v>
      </c>
      <c r="G23" s="36" t="str">
        <f>RESULTADOS!H54</f>
        <v>NO CONFORME</v>
      </c>
      <c r="H23" s="36" t="str">
        <f>RESULTADOS!I54</f>
        <v>CONFORME</v>
      </c>
      <c r="I23" s="36" t="str">
        <f>RESULTADOS!J54</f>
        <v>CONFORME</v>
      </c>
      <c r="J23" s="36" t="str">
        <f>RESULTADOS!K54</f>
        <v>CONFORME</v>
      </c>
      <c r="K23" s="36" t="str">
        <f>RESULTADOS!L54</f>
        <v>N/A</v>
      </c>
      <c r="L23" s="36" t="str">
        <f>RESULTADOS!M54</f>
        <v>N/A</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NO CONFORME</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N/A</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Dr. R. Lafora</v>
      </c>
      <c r="F29" s="36" t="e">
        <f>#REF!</f>
        <v>#REF!</v>
      </c>
      <c r="G29" s="36" t="str">
        <f>'01.Definición de ámbito'!C29</f>
        <v>https://www.comunidad.madrid/hospital/rlafora</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https://www.comunidad.madrid/hospital/rlafora/</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https://www.comunidad.madrid/hospital/rlafora/ciudadanos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https://www.comunidad.madrid/hospital/rlafora/profesionales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Comunicaciones</v>
      </c>
      <c r="B34" s="50" t="str">
        <f>'03.Muestra'!D11</f>
        <v>Mecanismo de comunicación</v>
      </c>
      <c r="C34" s="50" t="str">
        <f>'03.Muestra'!E11</f>
        <v>https://www.comunidad.madrid/hospital/rlafora/comunicacion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https://www.comunidad.madrid/hospital/rlafora/nosotros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Oferta asistencial</v>
      </c>
      <c r="B36" s="50" t="str">
        <f>'03.Muestra'!D13</f>
        <v>Aleatoria</v>
      </c>
      <c r="C36" s="50" t="str">
        <f>'03.Muestra'!E13</f>
        <v>https://www.comunidad.madrid/hospital/rlafora/ciudadanos/oferta-asistencial</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Actividades</v>
      </c>
      <c r="B37" s="50" t="str">
        <f>'03.Muestra'!D14</f>
        <v>Aleatoria</v>
      </c>
      <c r="C37" s="50" t="str">
        <f>'03.Muestra'!E14</f>
        <v>https://www.comunidad.madrid/hospital/rlafora/ciudadanos/actividades</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Ingreso</v>
      </c>
      <c r="B38" s="50" t="str">
        <f>'03.Muestra'!D15</f>
        <v>Aleatoria</v>
      </c>
      <c r="C38" s="50" t="str">
        <f>'03.Muestra'!E15</f>
        <v>https://www.comunidad.madrid/hospital/rlafora/ciudadanos/ingreso</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Reclamaciones</v>
      </c>
      <c r="B39" s="50" t="str">
        <f>'03.Muestra'!D16</f>
        <v>Aleatoria</v>
      </c>
      <c r="C39" s="50" t="str">
        <f>'03.Muestra'!E16</f>
        <v>https://www.comunidad.madrid/hospital/rlafora/reclamaciones-sugerencias-agradecimientos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Derechos deberes</v>
      </c>
      <c r="B40" s="50" t="str">
        <f>'03.Muestra'!D17</f>
        <v>Aleatoria</v>
      </c>
      <c r="C40" s="50" t="str">
        <f>'03.Muestra'!E17</f>
        <v>https://www.comunidad.madrid/hospital/rlafora/ciudadanos/derechos-deberes-paciente</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formacion-docencia</v>
      </c>
      <c r="B41" s="50" t="str">
        <f>'03.Muestra'!D18</f>
        <v>Aleatoria</v>
      </c>
      <c r="C41" s="50" t="str">
        <f>'03.Muestra'!E18</f>
        <v>https://www.comunidad.madrid/hospital/rlafora/profesionales/formacion-docencia</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Investigacion</v>
      </c>
      <c r="B42" s="50" t="str">
        <f>'03.Muestra'!D19</f>
        <v>Aleatoria</v>
      </c>
      <c r="C42" s="50" t="str">
        <f>'03.Muestra'!E19</f>
        <v>https://www.comunidad.madrid/hospital/rlafora/profesionales/investigacion</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2" t="s">
        <v>289</v>
      </c>
      <c r="C6" s="192"/>
      <c r="D6" s="192"/>
      <c r="E6" s="192"/>
      <c r="F6" s="192"/>
      <c r="G6" s="192"/>
      <c r="H6" s="192"/>
      <c r="I6" s="192"/>
      <c r="J6" s="192"/>
      <c r="K6" s="192"/>
      <c r="L6" s="192"/>
      <c r="M6" s="192"/>
      <c r="N6" s="192"/>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c r="A2" t="s">
        <v>275</v>
      </c>
      <c r="B2" s="184" t="str">
        <f>'00.Info'!N2</f>
        <v>Versión: 1.0.3</v>
      </c>
      <c r="C2" s="181" t="s">
        <v>252</v>
      </c>
      <c r="D2" s="183">
        <f>'01.Definición de ámbito'!C7</f>
        <v>0</v>
      </c>
      <c r="E2" s="181" t="s">
        <v>25</v>
      </c>
      <c r="F2" s="183" t="str">
        <f>'02.Tecnologías'!C9</f>
        <v>Sí</v>
      </c>
      <c r="G2" s="182" t="s">
        <v>276</v>
      </c>
      <c r="H2" s="182" t="s">
        <v>277</v>
      </c>
      <c r="K2" s="189" t="s">
        <v>291</v>
      </c>
      <c r="L2" s="190">
        <f>'03.Muestra'!D45</f>
        <v>19</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c r="C3" s="181" t="s">
        <v>253</v>
      </c>
      <c r="D3" s="183">
        <f>'01.Definición de ámbito'!C9</f>
        <v>0</v>
      </c>
      <c r="E3" s="181" t="s">
        <v>28</v>
      </c>
      <c r="F3" s="183" t="str">
        <f>'02.Tecnologías'!C10</f>
        <v>No</v>
      </c>
      <c r="G3" s="183">
        <f>'02.Tecnologías'!K13</f>
        <v>0</v>
      </c>
      <c r="H3" s="183">
        <f>'02.Tecnologías'!L13</f>
        <v>0</v>
      </c>
      <c r="K3" s="189" t="s">
        <v>292</v>
      </c>
      <c r="L3" s="190">
        <f>'03.Muestra'!D47</f>
        <v>10</v>
      </c>
      <c r="M3" s="181"/>
      <c r="N3" s="51"/>
      <c r="O3" s="51"/>
      <c r="P3" s="51"/>
      <c r="T3" s="186">
        <f>'03.Muestra'!B8</f>
        <v>1</v>
      </c>
      <c r="U3" s="186" t="str">
        <f>'03.Muestra'!C8</f>
        <v>Páginal principal</v>
      </c>
      <c r="V3" s="186" t="str">
        <f>'03.Muestra'!D8</f>
        <v>Página inicio</v>
      </c>
      <c r="W3" s="186" t="str">
        <f>'03.Muestra'!E8</f>
        <v>https://www.comunidad.madrid/hospital/rlafora/</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N/A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Pasa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Pasa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N/A</v>
      </c>
      <c r="BR3" s="184" t="str">
        <f>RESULTADOS!R60</f>
        <v>N/A</v>
      </c>
      <c r="BS3" s="184" t="str">
        <f>RESULTADOS!S60</f>
        <v>Pasa</v>
      </c>
      <c r="BT3" s="184" t="str">
        <f>RESULTADOS!T60</f>
        <v>Pasa</v>
      </c>
      <c r="BU3" s="184" t="str">
        <f>RESULTADOS!U60</f>
        <v>N/A</v>
      </c>
      <c r="BV3" s="184" t="str">
        <f>RESULTADOS!V60</f>
        <v>N/A</v>
      </c>
      <c r="BW3" s="184" t="str">
        <f>RESULTADOS!W60</f>
        <v>N/A</v>
      </c>
    </row>
    <row r="4" spans="1:75">
      <c r="C4" s="181" t="s">
        <v>254</v>
      </c>
      <c r="D4" s="183">
        <f>'01.Definición de ámbito'!C11</f>
        <v>0</v>
      </c>
      <c r="E4" s="181" t="s">
        <v>31</v>
      </c>
      <c r="F4" s="183" t="str">
        <f>'02.Tecnologías'!C11</f>
        <v>No</v>
      </c>
      <c r="G4" s="183">
        <f>'02.Tecnologías'!K14</f>
        <v>0</v>
      </c>
      <c r="H4" s="183">
        <f>'02.Tecnologías'!L14</f>
        <v>0</v>
      </c>
      <c r="K4" s="189" t="s">
        <v>293</v>
      </c>
      <c r="L4" s="190">
        <f>'03.Muestra'!D49</f>
        <v>9</v>
      </c>
      <c r="M4" s="181"/>
      <c r="N4" s="51"/>
      <c r="O4" s="51"/>
      <c r="P4" s="51"/>
      <c r="T4" s="186">
        <f>'03.Muestra'!B9</f>
        <v>2</v>
      </c>
      <c r="U4" s="186" t="str">
        <f>'03.Muestra'!C9</f>
        <v>Ciudadanos</v>
      </c>
      <c r="V4" s="186" t="str">
        <f>'03.Muestra'!D9</f>
        <v>Pagina tipo</v>
      </c>
      <c r="W4" s="186" t="str">
        <f>'03.Muestra'!E9</f>
        <v>https://www.comunidad.madrid/hospital/rlafora/ciudadanos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N/A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Pasa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N/A</v>
      </c>
      <c r="BR4" s="184" t="str">
        <f>RESULTADOS!R61</f>
        <v>N/A</v>
      </c>
      <c r="BS4" s="184" t="str">
        <f>RESULTADOS!S61</f>
        <v>Pasa</v>
      </c>
      <c r="BT4" s="184" t="str">
        <f>RESULTADOS!T61</f>
        <v>Pasa</v>
      </c>
      <c r="BU4" s="184" t="str">
        <f>RESULTADOS!U61</f>
        <v>N/A</v>
      </c>
      <c r="BV4" s="184" t="str">
        <f>RESULTADOS!V61</f>
        <v>N/A</v>
      </c>
      <c r="BW4" s="184" t="str">
        <f>RESULTADOS!W61</f>
        <v>N/A</v>
      </c>
    </row>
    <row r="5" spans="1:75">
      <c r="C5" s="181" t="s">
        <v>255</v>
      </c>
      <c r="D5" s="183">
        <f>'01.Definición de ámbito'!C13</f>
        <v>0</v>
      </c>
      <c r="E5" s="181" t="s">
        <v>34</v>
      </c>
      <c r="F5" s="183" t="str">
        <f>'02.Tecnologías'!C12</f>
        <v>Sí</v>
      </c>
      <c r="G5" s="183">
        <f>'02.Tecnologías'!K15</f>
        <v>0</v>
      </c>
      <c r="H5" s="183">
        <f>'02.Tecnologías'!L15</f>
        <v>0</v>
      </c>
      <c r="K5" s="189" t="s">
        <v>294</v>
      </c>
      <c r="L5" s="190" t="str">
        <f>'03.Muestra'!D52</f>
        <v>SI</v>
      </c>
      <c r="M5" s="181"/>
      <c r="N5" s="51"/>
      <c r="O5" s="51"/>
      <c r="P5" s="51"/>
      <c r="T5" s="186">
        <f>'03.Muestra'!B10</f>
        <v>3</v>
      </c>
      <c r="U5" s="186" t="str">
        <f>'03.Muestra'!C10</f>
        <v>Profesionales</v>
      </c>
      <c r="V5" s="186" t="str">
        <f>'03.Muestra'!D10</f>
        <v>Pagina tipo</v>
      </c>
      <c r="W5" s="186" t="str">
        <f>'03.Muestra'!E10</f>
        <v>https://www.comunidad.madrid/hospital/rlafora/profesionales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N/A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Pasa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N/A</v>
      </c>
      <c r="BR5" s="184" t="str">
        <f>RESULTADOS!R62</f>
        <v>N/A</v>
      </c>
      <c r="BS5" s="184" t="str">
        <f>RESULTADOS!S62</f>
        <v>Pasa</v>
      </c>
      <c r="BT5" s="184" t="str">
        <f>RESULTADOS!T62</f>
        <v>Pasa</v>
      </c>
      <c r="BU5" s="184" t="str">
        <f>RESULTADOS!U62</f>
        <v>N/A</v>
      </c>
      <c r="BV5" s="184" t="str">
        <f>RESULTADOS!V62</f>
        <v>N/A</v>
      </c>
      <c r="BW5" s="184" t="str">
        <f>RESULTADOS!W62</f>
        <v>N/A</v>
      </c>
    </row>
    <row r="6" spans="1:75">
      <c r="C6" s="181" t="s">
        <v>256</v>
      </c>
      <c r="D6" s="183">
        <f>'01.Definición de ámbito'!C17</f>
        <v>0</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Comunicaciones</v>
      </c>
      <c r="V6" s="186" t="str">
        <f>'03.Muestra'!D11</f>
        <v>Mecanismo de comunicación</v>
      </c>
      <c r="W6" s="186" t="str">
        <f>'03.Muestra'!E11</f>
        <v>https://www.comunidad.madrid/hospital/rlafora/comunicacion</v>
      </c>
      <c r="X6" s="186" t="str">
        <f>'03.Muestra'!F11</f>
        <v>Home - Comunicacion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N/A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Pasa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N/A</v>
      </c>
      <c r="BR6" s="184" t="str">
        <f>RESULTADOS!R63</f>
        <v>N/A</v>
      </c>
      <c r="BS6" s="184" t="str">
        <f>RESULTADOS!S63</f>
        <v>Pasa</v>
      </c>
      <c r="BT6" s="184" t="str">
        <f>RESULTADOS!T63</f>
        <v>Pasa</v>
      </c>
      <c r="BU6" s="184" t="str">
        <f>RESULTADOS!U63</f>
        <v>N/A</v>
      </c>
      <c r="BV6" s="184" t="str">
        <f>RESULTADOS!V63</f>
        <v>N/A</v>
      </c>
      <c r="BW6" s="184" t="str">
        <f>RESULTADOS!W63</f>
        <v>N/A</v>
      </c>
    </row>
    <row r="7" spans="1:75">
      <c r="C7" s="181" t="s">
        <v>257</v>
      </c>
      <c r="D7" s="183">
        <f>'01.Definición de ámbito'!C19</f>
        <v>0</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https://www.comunidad.madrid/hospital/rlafora/nosotros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N/A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Pasa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N/A</v>
      </c>
      <c r="BR7" s="184" t="str">
        <f>RESULTADOS!R64</f>
        <v>N/A</v>
      </c>
      <c r="BS7" s="184" t="str">
        <f>RESULTADOS!S64</f>
        <v>Pasa</v>
      </c>
      <c r="BT7" s="184" t="str">
        <f>RESULTADOS!T64</f>
        <v>Pasa</v>
      </c>
      <c r="BU7" s="184" t="str">
        <f>RESULTADOS!U64</f>
        <v>N/A</v>
      </c>
      <c r="BV7" s="184" t="str">
        <f>RESULTADOS!V64</f>
        <v>N/A</v>
      </c>
      <c r="BW7" s="184" t="str">
        <f>RESULTADOS!W64</f>
        <v>N/A</v>
      </c>
    </row>
    <row r="8" spans="1:75">
      <c r="C8" s="181" t="s">
        <v>258</v>
      </c>
      <c r="D8" s="183">
        <f>'01.Definición de ámbito'!C21</f>
        <v>0</v>
      </c>
      <c r="E8" s="181" t="s">
        <v>29</v>
      </c>
      <c r="F8" s="183" t="str">
        <f>'02.Tecnologías'!F10</f>
        <v>No</v>
      </c>
      <c r="G8" s="183">
        <f>'02.Tecnologías'!K18</f>
        <v>0</v>
      </c>
      <c r="H8" s="183">
        <f>'02.Tecnologías'!L18</f>
        <v>0</v>
      </c>
      <c r="K8" s="181"/>
      <c r="L8" s="181"/>
      <c r="M8" s="181"/>
      <c r="N8" s="51"/>
      <c r="O8" s="51"/>
      <c r="P8" s="51"/>
      <c r="T8" s="186">
        <f>'03.Muestra'!B13</f>
        <v>6</v>
      </c>
      <c r="U8" s="186" t="str">
        <f>'03.Muestra'!C13</f>
        <v>Oferta asistencial</v>
      </c>
      <c r="V8" s="186" t="str">
        <f>'03.Muestra'!D13</f>
        <v>Aleatoria</v>
      </c>
      <c r="W8" s="186" t="str">
        <f>'03.Muestra'!E13</f>
        <v>https://www.comunidad.madrid/hospital/rlafora/ciudadanos/oferta-asistencial</v>
      </c>
      <c r="X8" s="186" t="str">
        <f>'03.Muestra'!F13</f>
        <v>Home - Ciudadanos - Oferta asistencial</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Pasa</v>
      </c>
      <c r="AG8" s="184" t="str">
        <f>RESULTADOS!K24</f>
        <v>Pasa</v>
      </c>
      <c r="AH8" s="184" t="str">
        <f>RESULTADOS!L24</f>
        <v>N/A</v>
      </c>
      <c r="AI8" s="184" t="str">
        <f>RESULTADOS!M24</f>
        <v>N/A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Pasa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N/A</v>
      </c>
      <c r="BR8" s="184" t="str">
        <f>RESULTADOS!R65</f>
        <v>N/A</v>
      </c>
      <c r="BS8" s="184" t="str">
        <f>RESULTADOS!S65</f>
        <v>Pasa</v>
      </c>
      <c r="BT8" s="184" t="str">
        <f>RESULTADOS!T65</f>
        <v>Pasa</v>
      </c>
      <c r="BU8" s="184" t="str">
        <f>RESULTADOS!U65</f>
        <v>N/A</v>
      </c>
      <c r="BV8" s="184" t="str">
        <f>RESULTADOS!V65</f>
        <v>N/A</v>
      </c>
      <c r="BW8" s="184" t="str">
        <f>RESULTADOS!W65</f>
        <v>N/A</v>
      </c>
    </row>
    <row r="9" spans="1:75">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Actividades</v>
      </c>
      <c r="V9" s="186" t="str">
        <f>'03.Muestra'!D14</f>
        <v>Aleatoria</v>
      </c>
      <c r="W9" s="186" t="str">
        <f>'03.Muestra'!E14</f>
        <v>https://www.comunidad.madrid/hospital/rlafora/ciudadanos/actividades</v>
      </c>
      <c r="X9" s="186" t="str">
        <f>'03.Muestra'!F14</f>
        <v>Home - Ciudadanos - Actividades</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Pasa</v>
      </c>
      <c r="AG9" s="184" t="str">
        <f>RESULTADOS!K25</f>
        <v>Pasa</v>
      </c>
      <c r="AH9" s="184" t="str">
        <f>RESULTADOS!L25</f>
        <v>N/A</v>
      </c>
      <c r="AI9" s="184" t="str">
        <f>RESULTADOS!M25</f>
        <v>N/A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Pasa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N/A</v>
      </c>
      <c r="BR9" s="184" t="str">
        <f>RESULTADOS!R66</f>
        <v>N/A</v>
      </c>
      <c r="BS9" s="184" t="str">
        <f>RESULTADOS!S66</f>
        <v>Pasa</v>
      </c>
      <c r="BT9" s="184" t="str">
        <f>RESULTADOS!T66</f>
        <v>Pasa</v>
      </c>
      <c r="BU9" s="184" t="str">
        <f>RESULTADOS!U66</f>
        <v>N/A</v>
      </c>
      <c r="BV9" s="184" t="str">
        <f>RESULTADOS!V66</f>
        <v>N/A</v>
      </c>
      <c r="BW9" s="184" t="str">
        <f>RESULTADOS!W66</f>
        <v>N/A</v>
      </c>
    </row>
    <row r="10" spans="1:75">
      <c r="C10" s="181" t="s">
        <v>260</v>
      </c>
      <c r="D10" s="183" t="str">
        <f>'01.Definición de ámbito'!C27</f>
        <v>Hospital Dr. R. Lafora</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Ingreso</v>
      </c>
      <c r="V10" s="186" t="str">
        <f>'03.Muestra'!D15</f>
        <v>Aleatoria</v>
      </c>
      <c r="W10" s="186" t="str">
        <f>'03.Muestra'!E15</f>
        <v>https://www.comunidad.madrid/hospital/rlafora/ciudadanos/ingreso</v>
      </c>
      <c r="X10" s="186" t="str">
        <f>'03.Muestra'!F15</f>
        <v>Home - Ciudadanos - ingreso</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Pasa</v>
      </c>
      <c r="AG10" s="184" t="str">
        <f>RESULTADOS!K26</f>
        <v>Pasa</v>
      </c>
      <c r="AH10" s="184" t="str">
        <f>RESULTADOS!L26</f>
        <v>N/A</v>
      </c>
      <c r="AI10" s="184" t="str">
        <f>RESULTADOS!M26</f>
        <v>N/A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Pasa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N/A</v>
      </c>
      <c r="BR10" s="184" t="str">
        <f>RESULTADOS!R67</f>
        <v>N/A</v>
      </c>
      <c r="BS10" s="184" t="str">
        <f>RESULTADOS!S67</f>
        <v>Pasa</v>
      </c>
      <c r="BT10" s="184" t="str">
        <f>RESULTADOS!T67</f>
        <v>Pasa</v>
      </c>
      <c r="BU10" s="184" t="str">
        <f>RESULTADOS!U67</f>
        <v>N/A</v>
      </c>
      <c r="BV10" s="184" t="str">
        <f>RESULTADOS!V67</f>
        <v>N/A</v>
      </c>
      <c r="BW10" s="184" t="str">
        <f>RESULTADOS!W67</f>
        <v>N/A</v>
      </c>
    </row>
    <row r="11" spans="1:75">
      <c r="C11" s="181" t="s">
        <v>261</v>
      </c>
      <c r="D11" s="183" t="str">
        <f>'01.Definición de ámbito'!C29</f>
        <v>https://www.comunidad.madrid/hospital/rlafora</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Reclamaciones</v>
      </c>
      <c r="V11" s="186" t="str">
        <f>'03.Muestra'!D16</f>
        <v>Aleatoria</v>
      </c>
      <c r="W11" s="186" t="str">
        <f>'03.Muestra'!E16</f>
        <v>https://www.comunidad.madrid/hospital/rlafora/reclamaciones-sugerencias-agradecimientos</v>
      </c>
      <c r="X11" s="186" t="str">
        <f>'03.Muestra'!F16</f>
        <v>Home - Nosotros - reclamaciones-sugerencias-agradecimientos</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Pasa</v>
      </c>
      <c r="AG11" s="184" t="str">
        <f>RESULTADOS!K27</f>
        <v>Pasa</v>
      </c>
      <c r="AH11" s="184" t="str">
        <f>RESULTADOS!L27</f>
        <v>N/A</v>
      </c>
      <c r="AI11" s="184" t="str">
        <f>RESULTADOS!M27</f>
        <v>N/A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Pasa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N/A</v>
      </c>
      <c r="BR11" s="184" t="str">
        <f>RESULTADOS!R68</f>
        <v>N/A</v>
      </c>
      <c r="BS11" s="184" t="str">
        <f>RESULTADOS!S68</f>
        <v>Pasa</v>
      </c>
      <c r="BT11" s="184" t="str">
        <f>RESULTADOS!T68</f>
        <v>Pasa</v>
      </c>
      <c r="BU11" s="184" t="str">
        <f>RESULTADOS!U68</f>
        <v>N/A</v>
      </c>
      <c r="BV11" s="184" t="str">
        <f>RESULTADOS!V68</f>
        <v>N/A</v>
      </c>
      <c r="BW11" s="184" t="str">
        <f>RESULTADOS!W68</f>
        <v>N/A</v>
      </c>
    </row>
    <row r="12" spans="1:75">
      <c r="C12" s="181" t="s">
        <v>262</v>
      </c>
      <c r="D12" s="183" t="str">
        <f>'01.Definición de ámbito'!C31</f>
        <v>Se analizan las páginas del dominio http://comunidad.madrid/hospital/rlafora</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Derechos deberes</v>
      </c>
      <c r="V12" s="186" t="str">
        <f>'03.Muestra'!D17</f>
        <v>Aleatoria</v>
      </c>
      <c r="W12" s="186" t="str">
        <f>'03.Muestra'!E17</f>
        <v>https://www.comunidad.madrid/hospital/rlafora/ciudadanos/derechos-deberes-paciente</v>
      </c>
      <c r="X12" s="186" t="str">
        <f>'03.Muestra'!F17</f>
        <v>Home - Nosotros - Derechos deberes</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Pasa</v>
      </c>
      <c r="AG12" s="184" t="str">
        <f>RESULTADOS!K28</f>
        <v>Pasa</v>
      </c>
      <c r="AH12" s="184" t="str">
        <f>RESULTADOS!L28</f>
        <v>N/A</v>
      </c>
      <c r="AI12" s="184" t="str">
        <f>RESULTADOS!M28</f>
        <v>N/A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Pasa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N/A</v>
      </c>
      <c r="BR12" s="184" t="str">
        <f>RESULTADOS!R69</f>
        <v>N/A</v>
      </c>
      <c r="BS12" s="184" t="str">
        <f>RESULTADOS!S69</f>
        <v>Pasa</v>
      </c>
      <c r="BT12" s="184" t="str">
        <f>RESULTADOS!T69</f>
        <v>Pasa</v>
      </c>
      <c r="BU12" s="184" t="str">
        <f>RESULTADOS!U69</f>
        <v>N/A</v>
      </c>
      <c r="BV12" s="184" t="str">
        <f>RESULTADOS!V69</f>
        <v>N/A</v>
      </c>
      <c r="BW12" s="184" t="str">
        <f>RESULTADOS!W69</f>
        <v>N/A</v>
      </c>
    </row>
    <row r="13" spans="1:75">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10</v>
      </c>
      <c r="M13" s="186">
        <f>RESULTADOS!E8</f>
        <v>8</v>
      </c>
      <c r="N13" s="186">
        <f>RESULTADOS!F8</f>
        <v>12</v>
      </c>
      <c r="O13" s="186">
        <f>RESULTADOS!G8</f>
        <v>0</v>
      </c>
      <c r="P13" s="186">
        <f>RESULTADOS!H8</f>
        <v>0</v>
      </c>
      <c r="T13" s="186">
        <f>'03.Muestra'!B18</f>
        <v>11</v>
      </c>
      <c r="U13" s="186" t="str">
        <f>'03.Muestra'!C18</f>
        <v>formacion-docencia</v>
      </c>
      <c r="V13" s="186" t="str">
        <f>'03.Muestra'!D18</f>
        <v>Aleatoria</v>
      </c>
      <c r="W13" s="186" t="str">
        <f>'03.Muestra'!E18</f>
        <v>https://www.comunidad.madrid/hospital/rlafora/profesionales/formacion-docencia</v>
      </c>
      <c r="X13" s="186" t="str">
        <f>'03.Muestra'!F18</f>
        <v>Home - Profesionales - formacion-docencia</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N/A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Pasa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N/A</v>
      </c>
      <c r="BR13" s="184" t="str">
        <f>RESULTADOS!R70</f>
        <v>N/A</v>
      </c>
      <c r="BS13" s="184" t="str">
        <f>RESULTADOS!S70</f>
        <v>Pasa</v>
      </c>
      <c r="BT13" s="184" t="str">
        <f>RESULTADOS!T70</f>
        <v>Pasa</v>
      </c>
      <c r="BU13" s="184" t="str">
        <f>RESULTADOS!U70</f>
        <v>N/A</v>
      </c>
      <c r="BV13" s="184" t="str">
        <f>RESULTADOS!V70</f>
        <v>N/A</v>
      </c>
      <c r="BW13" s="184" t="str">
        <f>RESULTADOS!W70</f>
        <v>N/A</v>
      </c>
    </row>
    <row r="14" spans="1:75">
      <c r="C14" s="181" t="s">
        <v>264</v>
      </c>
      <c r="D14" s="183" t="str">
        <f>'01.Definición de ámbito'!C35</f>
        <v>Junio de 2021</v>
      </c>
      <c r="E14" s="181" t="s">
        <v>33</v>
      </c>
      <c r="F14" s="183" t="str">
        <f>'02.Tecnologías'!I11</f>
        <v>No</v>
      </c>
      <c r="G14" s="182"/>
      <c r="H14" s="182"/>
      <c r="K14" t="s">
        <v>63</v>
      </c>
      <c r="L14" s="186">
        <f>RESULTADOS!D9</f>
        <v>11</v>
      </c>
      <c r="M14" s="186">
        <f>RESULTADOS!E9</f>
        <v>1</v>
      </c>
      <c r="N14" s="186">
        <f>RESULTADOS!F9</f>
        <v>8</v>
      </c>
      <c r="O14" s="186">
        <f>RESULTADOS!G9</f>
        <v>0</v>
      </c>
      <c r="P14" s="186">
        <f>RESULTADOS!H9</f>
        <v>0</v>
      </c>
      <c r="T14" s="186">
        <f>'03.Muestra'!B19</f>
        <v>12</v>
      </c>
      <c r="U14" s="186" t="str">
        <f>'03.Muestra'!C19</f>
        <v>Investigacion</v>
      </c>
      <c r="V14" s="186" t="str">
        <f>'03.Muestra'!D19</f>
        <v>Aleatoria</v>
      </c>
      <c r="W14" s="186" t="str">
        <f>'03.Muestra'!E19</f>
        <v>https://www.comunidad.madrid/hospital/rlafora/profesionales/investigacion</v>
      </c>
      <c r="X14" s="186" t="str">
        <f>'03.Muestra'!F19</f>
        <v>Home - Profesionales - Investigacion</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Pasa</v>
      </c>
      <c r="AG14" s="184" t="str">
        <f>RESULTADOS!K30</f>
        <v>Pasa</v>
      </c>
      <c r="AH14" s="184" t="str">
        <f>RESULTADOS!L30</f>
        <v>N/A</v>
      </c>
      <c r="AI14" s="184" t="str">
        <f>RESULTADOS!M30</f>
        <v>N/A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N/A</v>
      </c>
      <c r="BR14" s="184" t="str">
        <f>RESULTADOS!R71</f>
        <v>N/A</v>
      </c>
      <c r="BS14" s="184" t="str">
        <f>RESULTADOS!S71</f>
        <v>Pasa</v>
      </c>
      <c r="BT14" s="184" t="str">
        <f>RESULTADOS!T71</f>
        <v>Pasa</v>
      </c>
      <c r="BU14" s="184" t="str">
        <f>RESULTADOS!U71</f>
        <v>N/A</v>
      </c>
      <c r="BV14" s="184" t="str">
        <f>RESULTADOS!V71</f>
        <v>N/A</v>
      </c>
      <c r="BW14" s="184" t="str">
        <f>RESULTADOS!W71</f>
        <v>N/A</v>
      </c>
    </row>
    <row r="15" spans="1:75">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21 (42 %)</v>
      </c>
      <c r="M15" s="186" t="str">
        <f>RESULTADOS!E10</f>
        <v>9 (18 %)</v>
      </c>
      <c r="N15" s="186" t="str">
        <f>RESULTADOS!F10</f>
        <v>20 (40 %)</v>
      </c>
      <c r="O15" s="186">
        <f>RESULTADOS!G10</f>
        <v>0</v>
      </c>
      <c r="P15" s="186">
        <f>RESULTADOS!H10</f>
        <v>0</v>
      </c>
      <c r="T15" s="186">
        <f>'03.Muestra'!B20</f>
        <v>13</v>
      </c>
      <c r="U15" s="186" t="str">
        <f>'03.Muestra'!C20</f>
        <v>Galeria fotos</v>
      </c>
      <c r="V15" s="186" t="str">
        <f>'03.Muestra'!D20</f>
        <v>Aleatoria</v>
      </c>
      <c r="W15" s="186" t="str">
        <f>'03.Muestra'!E20</f>
        <v>https://www.comunidad.madrid/hospital/rlafora/comunicacion/galeria-imagenes</v>
      </c>
      <c r="X15" s="186" t="str">
        <f>'03.Muestra'!F20</f>
        <v>Home - Comunicación - Galeria fotos</v>
      </c>
      <c r="Y15" s="186">
        <f>'03.Muestra'!G20</f>
        <v>0</v>
      </c>
      <c r="Z15" s="184" t="str">
        <f>RESULTADOS!D31</f>
        <v>Falla</v>
      </c>
      <c r="AA15" s="184" t="str">
        <f>RESULTADOS!E31</f>
        <v>Falla</v>
      </c>
      <c r="AB15" s="184" t="str">
        <f>RESULTADOS!F31</f>
        <v>Falla</v>
      </c>
      <c r="AC15" s="184" t="str">
        <f>RESULTADOS!G31</f>
        <v>Falla</v>
      </c>
      <c r="AD15" s="184" t="str">
        <f>RESULTADOS!H31</f>
        <v>Falla</v>
      </c>
      <c r="AE15" s="184" t="str">
        <f>RESULTADOS!I31</f>
        <v>Pasa</v>
      </c>
      <c r="AF15" s="184" t="str">
        <f>RESULTADOS!J31</f>
        <v>Pasa</v>
      </c>
      <c r="AG15" s="184" t="str">
        <f>RESULTADOS!K31</f>
        <v>Pasa</v>
      </c>
      <c r="AH15" s="184" t="str">
        <f>RESULTADOS!L31</f>
        <v>N/A</v>
      </c>
      <c r="AI15" s="184" t="str">
        <f>RESULTADOS!M31</f>
        <v>N/A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Falla</v>
      </c>
      <c r="BF15" s="184" t="str">
        <f>RESULTADOS!F72</f>
        <v>N/A</v>
      </c>
      <c r="BG15" s="184" t="str">
        <f>RESULTADOS!G72</f>
        <v>Pasa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N/A</v>
      </c>
      <c r="BR15" s="184" t="str">
        <f>RESULTADOS!R72</f>
        <v>N/A</v>
      </c>
      <c r="BS15" s="184" t="str">
        <f>RESULTADOS!S72</f>
        <v>Pasa</v>
      </c>
      <c r="BT15" s="184" t="str">
        <f>RESULTADOS!T72</f>
        <v>Pasa</v>
      </c>
      <c r="BU15" s="184" t="str">
        <f>RESULTADOS!U72</f>
        <v>N/A</v>
      </c>
      <c r="BV15" s="184" t="str">
        <f>RESULTADOS!V72</f>
        <v>N/A</v>
      </c>
      <c r="BW15" s="184" t="str">
        <f>RESULTADOS!W72</f>
        <v>N/A</v>
      </c>
    </row>
    <row r="16" spans="1:75">
      <c r="C16" s="181" t="s">
        <v>266</v>
      </c>
      <c r="D16" s="183" t="str">
        <f>'01.Definición de ámbito'!C41</f>
        <v>Windows 10 64-bits, Chrome Versión 91.0.4472.77. Herramientas: Taw, LightHouse, Wave, Color Contrast Checker</v>
      </c>
      <c r="F16" s="182"/>
      <c r="G16" s="182"/>
      <c r="H16" s="182"/>
      <c r="T16" s="186">
        <f>'03.Muestra'!B21</f>
        <v>14</v>
      </c>
      <c r="U16" s="186" t="str">
        <f>'03.Muestra'!C21</f>
        <v>Transparencia</v>
      </c>
      <c r="V16" s="186" t="str">
        <f>'03.Muestra'!D21</f>
        <v>Aleatoria</v>
      </c>
      <c r="W16" s="186" t="str">
        <f>'03.Muestra'!E21</f>
        <v>https://www.comunidad.madrid/hospital/rlafora/ciudadanos/transparencia</v>
      </c>
      <c r="X16" s="186" t="str">
        <f>'03.Muestra'!F21</f>
        <v>Home - Ciudadanos - Transparencia</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Pasa</v>
      </c>
      <c r="AG16" s="184" t="str">
        <f>RESULTADOS!K32</f>
        <v>Pasa</v>
      </c>
      <c r="AH16" s="184" t="str">
        <f>RESULTADOS!L32</f>
        <v>N/A</v>
      </c>
      <c r="AI16" s="184" t="str">
        <f>RESULTADOS!M32</f>
        <v>N/A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Pasa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N/A</v>
      </c>
      <c r="BR16" s="184" t="str">
        <f>RESULTADOS!R73</f>
        <v>N/A</v>
      </c>
      <c r="BS16" s="184" t="str">
        <f>RESULTADOS!S73</f>
        <v>Pasa</v>
      </c>
      <c r="BT16" s="184" t="str">
        <f>RESULTADOS!T73</f>
        <v>Pasa</v>
      </c>
      <c r="BU16" s="184" t="str">
        <f>RESULTADOS!U73</f>
        <v>N/A</v>
      </c>
      <c r="BV16" s="184" t="str">
        <f>RESULTADOS!V73</f>
        <v>N/A</v>
      </c>
      <c r="BW16" s="184" t="str">
        <f>RESULTADOS!W73</f>
        <v>N/A</v>
      </c>
    </row>
    <row r="17" spans="3:75">
      <c r="C17" s="181" t="s">
        <v>267</v>
      </c>
      <c r="D17" s="183">
        <f>'01.Definición de ámbito'!C45</f>
        <v>0</v>
      </c>
      <c r="K17" t="s">
        <v>285</v>
      </c>
      <c r="T17" s="186">
        <f>'03.Muestra'!B22</f>
        <v>15</v>
      </c>
      <c r="U17" s="186" t="str">
        <f>'03.Muestra'!C22</f>
        <v>Mapa Web</v>
      </c>
      <c r="V17" s="186" t="str">
        <f>'03.Muestra'!D22</f>
        <v>Mapa web</v>
      </c>
      <c r="W17" s="186" t="str">
        <f>'03.Muestra'!E22</f>
        <v>https://www.comunidad.madrid/hospital/rlafora/sitemap</v>
      </c>
      <c r="X17" s="186" t="str">
        <f>'03.Muestra'!F22</f>
        <v>Home - Comunicación - Mapa Web</v>
      </c>
      <c r="Y17" s="186">
        <f>'03.Muestra'!G22</f>
        <v>0</v>
      </c>
      <c r="Z17" s="184" t="str">
        <f>RESULTADOS!D33</f>
        <v>Falla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N/A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Pasa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N/A</v>
      </c>
      <c r="BR17" s="184" t="str">
        <f>RESULTADOS!R74</f>
        <v>N/A</v>
      </c>
      <c r="BS17" s="184" t="str">
        <f>RESULTADOS!S74</f>
        <v>Pasa</v>
      </c>
      <c r="BT17" s="184" t="str">
        <f>RESULTADOS!T74</f>
        <v>Pasa</v>
      </c>
      <c r="BU17" s="184" t="str">
        <f>RESULTADOS!U74</f>
        <v>N/A</v>
      </c>
      <c r="BV17" s="184" t="str">
        <f>RESULTADOS!V74</f>
        <v>N/A</v>
      </c>
      <c r="BW17" s="184" t="str">
        <f>RESULTADOS!W74</f>
        <v>N/A</v>
      </c>
    </row>
    <row r="18" spans="3:75">
      <c r="C18" s="181" t="s">
        <v>8</v>
      </c>
      <c r="D18" s="183" t="str">
        <f>'01.Definición de ámbito'!D48</f>
        <v>No</v>
      </c>
      <c r="K18" t="s">
        <v>61</v>
      </c>
      <c r="L18" s="186">
        <f ca="1">RESULTADOS!K8</f>
        <v>403</v>
      </c>
      <c r="M18" s="186">
        <f ca="1">RESULTADOS!L8</f>
        <v>0.42421052631578948</v>
      </c>
      <c r="T18" s="186">
        <f>'03.Muestra'!B23</f>
        <v>16</v>
      </c>
      <c r="U18" s="186" t="str">
        <f>'03.Muestra'!C23</f>
        <v>Noticias</v>
      </c>
      <c r="V18" s="186" t="str">
        <f>'03.Muestra'!D23</f>
        <v>Otras páginas</v>
      </c>
      <c r="W18" s="186" t="str">
        <f>'03.Muestra'!E23</f>
        <v>https://www.comunidad.madrid/hospital/rlafora/comunicacion/noticias</v>
      </c>
      <c r="X18" s="186" t="str">
        <f>'03.Muestra'!F23</f>
        <v>Home - Comunicacion - Noticias</v>
      </c>
      <c r="Y18" s="186">
        <f>'03.Muestra'!G23</f>
        <v>0</v>
      </c>
      <c r="Z18" s="184" t="str">
        <f>RESULTADOS!D34</f>
        <v>Falla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N/A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Pasa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N/A</v>
      </c>
      <c r="BR18" s="184" t="str">
        <f>RESULTADOS!R75</f>
        <v>N/A</v>
      </c>
      <c r="BS18" s="184" t="str">
        <f>RESULTADOS!S75</f>
        <v>Pasa</v>
      </c>
      <c r="BT18" s="184" t="str">
        <f>RESULTADOS!T75</f>
        <v>Pasa</v>
      </c>
      <c r="BU18" s="184" t="str">
        <f>RESULTADOS!U75</f>
        <v>N/A</v>
      </c>
      <c r="BV18" s="184" t="str">
        <f>RESULTADOS!V75</f>
        <v>N/A</v>
      </c>
      <c r="BW18" s="184" t="str">
        <f>RESULTADOS!W75</f>
        <v>N/A</v>
      </c>
    </row>
    <row r="19" spans="3:75">
      <c r="C19" s="181" t="s">
        <v>10</v>
      </c>
      <c r="D19" s="183" t="str">
        <f>'01.Definición de ámbito'!D49</f>
        <v>No</v>
      </c>
      <c r="K19" t="s">
        <v>64</v>
      </c>
      <c r="L19" s="186">
        <f ca="1">RESULTADOS!K9</f>
        <v>95</v>
      </c>
      <c r="M19" s="186">
        <f ca="1">RESULTADOS!L9</f>
        <v>0.1</v>
      </c>
      <c r="T19" s="186">
        <f>'03.Muestra'!B24</f>
        <v>17</v>
      </c>
      <c r="U19" s="186" t="str">
        <f>'03.Muestra'!C24</f>
        <v>Aviso Legal</v>
      </c>
      <c r="V19" s="186" t="str">
        <f>'03.Muestra'!D24</f>
        <v>Legal</v>
      </c>
      <c r="W19" s="186" t="str">
        <f>'03.Muestra'!E24</f>
        <v>https://www.comunidad.madrid/hospital/rlafora/aviso-legal-privacidad</v>
      </c>
      <c r="X19" s="186" t="str">
        <f>'03.Muestra'!F24</f>
        <v>Home - Aviso Legal</v>
      </c>
      <c r="Y19" s="186">
        <f>'03.Muestra'!G24</f>
        <v>0</v>
      </c>
      <c r="Z19" s="184" t="str">
        <f>RESULTADOS!D35</f>
        <v>Pasa</v>
      </c>
      <c r="AA19" s="184" t="str">
        <f>RESULTADOS!E35</f>
        <v>N/A</v>
      </c>
      <c r="AB19" s="184" t="str">
        <f>RESULTADOS!F35</f>
        <v>N/A</v>
      </c>
      <c r="AC19" s="184" t="str">
        <f>RESULTADOS!G35</f>
        <v>N/A</v>
      </c>
      <c r="AD19" s="184" t="str">
        <f>RESULTADOS!H35</f>
        <v>Falla</v>
      </c>
      <c r="AE19" s="184" t="str">
        <f>RESULTADOS!I35</f>
        <v>Pasa</v>
      </c>
      <c r="AF19" s="184" t="str">
        <f>RESULTADOS!J35</f>
        <v>Pasa</v>
      </c>
      <c r="AG19" s="184" t="str">
        <f>RESULTADOS!K35</f>
        <v>Pasa</v>
      </c>
      <c r="AH19" s="184" t="str">
        <f>RESULTADOS!L35</f>
        <v>N/A</v>
      </c>
      <c r="AI19" s="184" t="str">
        <f>RESULTADOS!M35</f>
        <v>N/A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Pasa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N/A</v>
      </c>
      <c r="BR19" s="184" t="str">
        <f>RESULTADOS!R76</f>
        <v>N/A</v>
      </c>
      <c r="BS19" s="184" t="str">
        <f>RESULTADOS!S76</f>
        <v>Pasa</v>
      </c>
      <c r="BT19" s="184" t="str">
        <f>RESULTADOS!T76</f>
        <v>Pasa</v>
      </c>
      <c r="BU19" s="184" t="str">
        <f>RESULTADOS!U76</f>
        <v>N/A</v>
      </c>
      <c r="BV19" s="184" t="str">
        <f>RESULTADOS!V76</f>
        <v>N/A</v>
      </c>
      <c r="BW19" s="184" t="str">
        <f>RESULTADOS!W76</f>
        <v>N/A</v>
      </c>
    </row>
    <row r="20" spans="3:75">
      <c r="C20" s="181" t="s">
        <v>11</v>
      </c>
      <c r="D20" s="183" t="str">
        <f>'01.Definición de ámbito'!D50</f>
        <v>No</v>
      </c>
      <c r="K20" t="s">
        <v>67</v>
      </c>
      <c r="L20" s="186">
        <f ca="1">RESULTADOS!K10</f>
        <v>452</v>
      </c>
      <c r="M20" s="186">
        <f ca="1">RESULTADOS!L10</f>
        <v>0.47578947368421054</v>
      </c>
      <c r="T20" s="186">
        <f>'03.Muestra'!B25</f>
        <v>18</v>
      </c>
      <c r="U20" s="186" t="str">
        <f>'03.Muestra'!C25</f>
        <v>Accesibilidad</v>
      </c>
      <c r="V20" s="186" t="str">
        <f>'03.Muestra'!D25</f>
        <v>Búsqueda</v>
      </c>
      <c r="W20" s="186" t="str">
        <f>'03.Muestra'!E25</f>
        <v>https://www.comunidad.madrid/hospital/rlafora/accesibilidad</v>
      </c>
      <c r="X20" s="186" t="str">
        <f>'03.Muestra'!F25</f>
        <v>Home - Accesibilidad</v>
      </c>
      <c r="Y20" s="186">
        <f>'03.Muestra'!G25</f>
        <v>0</v>
      </c>
      <c r="Z20" s="184" t="str">
        <f>RESULTADOS!D36</f>
        <v>Pasa</v>
      </c>
      <c r="AA20" s="184" t="str">
        <f>RESULTADOS!E36</f>
        <v>N/A</v>
      </c>
      <c r="AB20" s="184" t="str">
        <f>RESULTADOS!F36</f>
        <v>N/A</v>
      </c>
      <c r="AC20" s="184" t="str">
        <f>RESULTADOS!G36</f>
        <v>N/A</v>
      </c>
      <c r="AD20" s="184" t="str">
        <f>RESULTADOS!H36</f>
        <v>Falla</v>
      </c>
      <c r="AE20" s="184" t="str">
        <f>RESULTADOS!I36</f>
        <v>Pasa</v>
      </c>
      <c r="AF20" s="184" t="str">
        <f>RESULTADOS!J36</f>
        <v>Pasa</v>
      </c>
      <c r="AG20" s="184" t="str">
        <f>RESULTADOS!K36</f>
        <v>Pasa</v>
      </c>
      <c r="AH20" s="184" t="str">
        <f>RESULTADOS!L36</f>
        <v>N/A</v>
      </c>
      <c r="AI20" s="184" t="str">
        <f>RESULTADOS!M36</f>
        <v>N/A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Pasa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N/A</v>
      </c>
      <c r="BR20" s="184" t="str">
        <f>RESULTADOS!R77</f>
        <v>N/A</v>
      </c>
      <c r="BS20" s="184" t="str">
        <f>RESULTADOS!S77</f>
        <v>Pasa</v>
      </c>
      <c r="BT20" s="184" t="str">
        <f>RESULTADOS!T77</f>
        <v>Pasa</v>
      </c>
      <c r="BU20" s="184" t="str">
        <f>RESULTADOS!U77</f>
        <v>N/A</v>
      </c>
      <c r="BV20" s="184" t="str">
        <f>RESULTADOS!V77</f>
        <v>N/A</v>
      </c>
      <c r="BW20" s="184" t="str">
        <f>RESULTADOS!W77</f>
        <v>N/A</v>
      </c>
    </row>
    <row r="21" spans="3:75">
      <c r="C21" s="181" t="s">
        <v>12</v>
      </c>
      <c r="D21" s="183" t="str">
        <f>'01.Definición de ámbito'!D51</f>
        <v>No</v>
      </c>
      <c r="K21" t="s">
        <v>141</v>
      </c>
      <c r="L21" s="186">
        <f ca="1">RESULTADOS!K11</f>
        <v>950</v>
      </c>
      <c r="M21" s="186">
        <f ca="1">RESULTADOS!L11</f>
        <v>1</v>
      </c>
      <c r="T21" s="186">
        <f>'03.Muestra'!B26</f>
        <v>19</v>
      </c>
      <c r="U21" s="186" t="str">
        <f>'03.Muestra'!C26</f>
        <v>Buscador</v>
      </c>
      <c r="V21" s="186" t="str">
        <f>'03.Muestra'!D26</f>
        <v>Declaración accesibilidad</v>
      </c>
      <c r="W21" s="186" t="str">
        <f>'03.Muestra'!E26</f>
        <v>https://www.comunidad.madrid/hospital/rlafora/buscar?search_api_fulltext=&amp;nombre=</v>
      </c>
      <c r="X21" s="186" t="str">
        <f>'03.Muestra'!F26</f>
        <v>Home - Buscador</v>
      </c>
      <c r="Y21" s="186">
        <f>'03.Muestra'!G26</f>
        <v>0</v>
      </c>
      <c r="Z21" s="184" t="str">
        <f>RESULTADOS!D37</f>
        <v>Falla</v>
      </c>
      <c r="AA21" s="184" t="str">
        <f>RESULTADOS!E37</f>
        <v>N/A</v>
      </c>
      <c r="AB21" s="184" t="str">
        <f>RESULTADOS!F37</f>
        <v>N/A</v>
      </c>
      <c r="AC21" s="184" t="str">
        <f>RESULTADOS!G37</f>
        <v>N/A</v>
      </c>
      <c r="AD21" s="184" t="str">
        <f>RESULTADOS!H37</f>
        <v>Falla</v>
      </c>
      <c r="AE21" s="184" t="str">
        <f>RESULTADOS!I37</f>
        <v>Pasa</v>
      </c>
      <c r="AF21" s="184" t="str">
        <f>RESULTADOS!J37</f>
        <v>Pasa</v>
      </c>
      <c r="AG21" s="184" t="str">
        <f>RESULTADOS!K37</f>
        <v>Pasa</v>
      </c>
      <c r="AH21" s="184" t="str">
        <f>RESULTADOS!L37</f>
        <v>N/A</v>
      </c>
      <c r="AI21" s="184" t="str">
        <f>RESULTADOS!M37</f>
        <v>N/A</v>
      </c>
      <c r="AJ21" s="184" t="str">
        <f>RESULTADOS!N37</f>
        <v>Pasa</v>
      </c>
      <c r="AK21" s="184" t="str">
        <f>RESULTADOS!O37</f>
        <v>N/A</v>
      </c>
      <c r="AL21" s="184" t="str">
        <f>RESULTADOS!P37</f>
        <v>N/A</v>
      </c>
      <c r="AM21" s="184" t="str">
        <f>RESULTADOS!Q37</f>
        <v>N/A</v>
      </c>
      <c r="AN21" s="184" t="str">
        <f>RESULTADOS!R37</f>
        <v>N/A</v>
      </c>
      <c r="AO21" s="184" t="str">
        <f>RESULTADOS!S37</f>
        <v>N/A</v>
      </c>
      <c r="AP21" s="184" t="str">
        <f>RESULTADOS!T37</f>
        <v>Pasa</v>
      </c>
      <c r="AQ21" s="184" t="str">
        <f>RESULTADOS!U37</f>
        <v>Pasa</v>
      </c>
      <c r="AR21" s="184" t="str">
        <f>RESULTADOS!V37</f>
        <v>Pasa</v>
      </c>
      <c r="AS21" s="184" t="str">
        <f>RESULTADOS!W37</f>
        <v>N/A</v>
      </c>
      <c r="AT21" s="184" t="str">
        <f>RESULTADOS!X37</f>
        <v>N/A</v>
      </c>
      <c r="AU21" s="184" t="str">
        <f>RESULTADOS!Y37</f>
        <v>Pasa</v>
      </c>
      <c r="AV21" s="184" t="str">
        <f>RESULTADOS!Z37</f>
        <v>N/A</v>
      </c>
      <c r="AW21" s="184" t="str">
        <f>RESULTADOS!AA37</f>
        <v>Falla</v>
      </c>
      <c r="AX21" s="184" t="str">
        <f>RESULTADOS!AB37</f>
        <v>Pasa</v>
      </c>
      <c r="AY21" s="184" t="str">
        <f>RESULTADOS!AC37</f>
        <v>N/A</v>
      </c>
      <c r="AZ21" s="184" t="str">
        <f>RESULTADOS!AD37</f>
        <v>N/A</v>
      </c>
      <c r="BA21" s="184" t="str">
        <f>RESULTADOS!AE37</f>
        <v>Falla</v>
      </c>
      <c r="BB21" s="184" t="str">
        <f>RESULTADOS!AF37</f>
        <v>Falla</v>
      </c>
      <c r="BC21" s="184" t="str">
        <f>RESULTADOS!AG37</f>
        <v>Pasa</v>
      </c>
      <c r="BD21" s="184" t="str">
        <f>RESULTADOS!D78</f>
        <v>N/A</v>
      </c>
      <c r="BE21" s="184" t="str">
        <f>RESULTADOS!E78</f>
        <v>N/A</v>
      </c>
      <c r="BF21" s="184" t="str">
        <f>RESULTADOS!F78</f>
        <v>N/A</v>
      </c>
      <c r="BG21" s="184" t="str">
        <f>RESULTADOS!G78</f>
        <v>Pasa</v>
      </c>
      <c r="BH21" s="184" t="str">
        <f>RESULTADOS!H78</f>
        <v>Pasa</v>
      </c>
      <c r="BI21" s="184" t="str">
        <f>RESULTADOS!I78</f>
        <v>Pasa</v>
      </c>
      <c r="BJ21" s="184" t="str">
        <f>RESULTADOS!J78</f>
        <v>N/A</v>
      </c>
      <c r="BK21" s="184" t="str">
        <f>RESULTADOS!K78</f>
        <v>Pasa</v>
      </c>
      <c r="BL21" s="184" t="str">
        <f>RESULTADOS!L78</f>
        <v>Pasa</v>
      </c>
      <c r="BM21" s="184" t="str">
        <f>RESULTADOS!M78</f>
        <v>Pasa</v>
      </c>
      <c r="BN21" s="184" t="str">
        <f>RESULTADOS!N78</f>
        <v>Pasa</v>
      </c>
      <c r="BO21" s="184" t="str">
        <f>RESULTADOS!O78</f>
        <v>Pasa</v>
      </c>
      <c r="BP21" s="184" t="str">
        <f>RESULTADOS!P78</f>
        <v>Pasa</v>
      </c>
      <c r="BQ21" s="184" t="str">
        <f>RESULTADOS!Q78</f>
        <v>N/A</v>
      </c>
      <c r="BR21" s="184" t="str">
        <f>RESULTADOS!R78</f>
        <v>N/A</v>
      </c>
      <c r="BS21" s="184" t="str">
        <f>RESULTADOS!S78</f>
        <v>Pasa</v>
      </c>
      <c r="BT21" s="184" t="str">
        <f>RESULTADOS!T78</f>
        <v>Pasa</v>
      </c>
      <c r="BU21" s="184" t="str">
        <f>RESULTADOS!U78</f>
        <v>N/A</v>
      </c>
      <c r="BV21" s="184" t="str">
        <f>RESULTADOS!V78</f>
        <v>N/A</v>
      </c>
      <c r="BW21" s="184" t="str">
        <f>RESULTADOS!W78</f>
        <v>N/A</v>
      </c>
    </row>
    <row r="22" spans="3:75">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c r="C24" s="181" t="s">
        <v>15</v>
      </c>
      <c r="D24" s="183" t="str">
        <f>'01.Definición de ámbito'!D54</f>
        <v>No</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7</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38"/>
  <sheetViews>
    <sheetView tabSelected="1" topLeftCell="A10" zoomScale="85" zoomScaleNormal="85" workbookViewId="0">
      <selection activeCell="C31" sqref="C31"/>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5" t="s">
        <v>41</v>
      </c>
      <c r="E3" s="196"/>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356</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357</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359</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358</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297</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298</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9</v>
      </c>
      <c r="G54" s="99"/>
    </row>
    <row r="55" spans="2:26" ht="14.85" customHeight="1">
      <c r="C55" s="100" t="s">
        <v>16</v>
      </c>
      <c r="D55" s="21" t="s">
        <v>9</v>
      </c>
      <c r="G55" s="99"/>
    </row>
    <row r="56" spans="2:26" ht="14.85" customHeight="1">
      <c r="C56" s="100" t="s">
        <v>17</v>
      </c>
      <c r="D56" s="21" t="s">
        <v>9</v>
      </c>
      <c r="G56" s="99"/>
    </row>
    <row r="57" spans="2:26" ht="14.85" customHeight="1">
      <c r="C57" s="100" t="s">
        <v>18</v>
      </c>
      <c r="D57" s="21"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299</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14:formula1>
            <xm:f>'DATA - Oculta'!$S$9:$S$10</xm:f>
          </x14:formula1>
          <x14:formula2>
            <xm:f>0</xm:f>
          </x14:formula2>
          <xm:sqref>C25</xm:sqref>
        </x14:dataValidation>
        <x14:dataValidation type="list" operator="equal" allowBlank="1" showErrorMessage="1" errorTitle="Error" error="Seleccione una de las opciones del desplegable.">
          <x14:formula1>
            <xm:f>'DATA - Oculta'!$C$8:$C$12</xm:f>
          </x14:formula1>
          <x14:formula2>
            <xm:f>0</xm:f>
          </x14:formula2>
          <xm:sqref>C45</xm:sqref>
        </x14:dataValidation>
        <x14:dataValidation type="list" operator="equal" allowBlank="1" showErrorMessage="1" errorTitle="Error" error="Seleccione una de las opciones del desplegable.">
          <x14:formula1>
            <xm:f>'DATA - Oculta'!$K$8:$K$10</xm:f>
          </x14:formula1>
          <x14:formula2>
            <xm:f>0</xm:f>
          </x14:formula2>
          <xm:sqref>D48:D58</xm:sqref>
        </x14:dataValidation>
        <x14:dataValidation type="list" operator="equal" allowBlank="1" showErrorMessage="1" errorTitle="Error" error="Seleccione una de las opciones del desplegable.">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3"/>
  <sheetViews>
    <sheetView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7" t="s">
        <v>248</v>
      </c>
      <c r="C6" s="197"/>
      <c r="D6" s="197"/>
      <c r="E6" s="197"/>
      <c r="F6" s="197"/>
      <c r="G6" s="197"/>
      <c r="H6" s="197"/>
      <c r="I6" s="197"/>
      <c r="J6" s="197"/>
      <c r="K6" s="197"/>
      <c r="L6" s="197"/>
    </row>
    <row r="7" spans="1:60" ht="33.200000000000003" customHeight="1">
      <c r="B7" s="198" t="s">
        <v>24</v>
      </c>
      <c r="C7" s="198"/>
      <c r="D7" s="198"/>
      <c r="E7" s="198"/>
      <c r="F7" s="198"/>
      <c r="G7" s="198"/>
      <c r="H7" s="198"/>
      <c r="I7" s="198"/>
      <c r="J7" s="198"/>
      <c r="K7" s="198"/>
      <c r="L7" s="198"/>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c r="L13" s="163"/>
    </row>
    <row r="14" spans="1:60" ht="17.100000000000001" customHeight="1">
      <c r="K14" s="163"/>
      <c r="L14" s="163"/>
    </row>
    <row r="15" spans="1:60" ht="17.100000000000001" customHeight="1">
      <c r="K15" s="163"/>
      <c r="L15" s="163"/>
    </row>
    <row r="16" spans="1:60" ht="17.100000000000001" customHeight="1">
      <c r="C16" s="51"/>
      <c r="K16" s="163"/>
      <c r="L16" s="163"/>
    </row>
    <row r="17" spans="3:12">
      <c r="C17" s="199" t="s">
        <v>270</v>
      </c>
      <c r="D17" s="200"/>
      <c r="E17" s="200"/>
      <c r="F17" s="200"/>
      <c r="G17" s="201"/>
      <c r="K17" s="163"/>
      <c r="L17" s="163"/>
    </row>
    <row r="18" spans="3:12">
      <c r="C18" s="202"/>
      <c r="D18" s="203"/>
      <c r="E18" s="203"/>
      <c r="F18" s="203"/>
      <c r="G18" s="204"/>
      <c r="K18" s="163"/>
      <c r="L18" s="163"/>
    </row>
    <row r="19" spans="3:12">
      <c r="C19" s="205"/>
      <c r="D19" s="206"/>
      <c r="E19" s="206"/>
      <c r="F19" s="206"/>
      <c r="G19" s="207"/>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81"/>
  <sheetViews>
    <sheetView topLeftCell="C4" zoomScaleNormal="100" workbookViewId="0">
      <selection activeCell="E22" sqref="E22"/>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08" t="s">
        <v>42</v>
      </c>
      <c r="C5" s="208"/>
      <c r="D5" s="208"/>
      <c r="E5" s="208"/>
      <c r="F5" s="208"/>
      <c r="G5" s="208"/>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 customHeight="1">
      <c r="B8" s="169">
        <v>1</v>
      </c>
      <c r="C8" s="170" t="s">
        <v>296</v>
      </c>
      <c r="D8" s="171" t="s">
        <v>207</v>
      </c>
      <c r="E8" s="90" t="s">
        <v>327</v>
      </c>
      <c r="F8" s="89" t="s">
        <v>300</v>
      </c>
      <c r="G8" s="168"/>
      <c r="H8" s="19"/>
      <c r="I8" s="19"/>
      <c r="J8" s="19"/>
      <c r="K8" s="19"/>
      <c r="L8" s="19"/>
      <c r="M8" s="19"/>
      <c r="N8" s="19"/>
      <c r="O8" s="19"/>
      <c r="P8" s="19"/>
      <c r="Q8" s="19"/>
      <c r="R8" s="19"/>
      <c r="S8" s="19"/>
      <c r="T8" s="19"/>
      <c r="U8" s="19"/>
      <c r="V8" s="19"/>
      <c r="W8" s="19"/>
      <c r="X8" s="19"/>
    </row>
    <row r="9" spans="1:64" ht="18.2" customHeight="1">
      <c r="B9" s="87">
        <v>2</v>
      </c>
      <c r="C9" s="88" t="s">
        <v>301</v>
      </c>
      <c r="D9" s="89" t="s">
        <v>233</v>
      </c>
      <c r="E9" s="90" t="s">
        <v>328</v>
      </c>
      <c r="F9" s="89" t="s">
        <v>302</v>
      </c>
      <c r="G9" s="168"/>
      <c r="H9" s="19"/>
      <c r="I9" s="19"/>
      <c r="J9" s="19"/>
      <c r="K9" s="19"/>
      <c r="L9" s="19"/>
      <c r="M9" s="19"/>
      <c r="N9" s="19"/>
      <c r="O9" s="19"/>
      <c r="P9" s="19"/>
      <c r="Q9" s="19"/>
      <c r="R9" s="19"/>
      <c r="S9" s="19"/>
      <c r="T9" s="19"/>
      <c r="U9" s="19"/>
      <c r="V9" s="19"/>
      <c r="W9" s="19"/>
      <c r="X9" s="19"/>
    </row>
    <row r="10" spans="1:64" ht="18.2" customHeight="1">
      <c r="B10" s="87">
        <v>3</v>
      </c>
      <c r="C10" s="88" t="s">
        <v>303</v>
      </c>
      <c r="D10" s="89" t="s">
        <v>233</v>
      </c>
      <c r="E10" s="90" t="s">
        <v>329</v>
      </c>
      <c r="F10" s="89" t="s">
        <v>304</v>
      </c>
      <c r="G10" s="168"/>
      <c r="H10" s="19"/>
      <c r="I10" s="19"/>
      <c r="J10" s="19"/>
      <c r="K10" s="19"/>
      <c r="L10" s="19"/>
      <c r="M10" s="19"/>
      <c r="N10" s="19"/>
      <c r="O10" s="19"/>
      <c r="P10" s="19"/>
      <c r="Q10" s="19"/>
      <c r="R10" s="19"/>
      <c r="S10" s="19"/>
      <c r="T10" s="19"/>
      <c r="U10" s="19"/>
      <c r="V10" s="19"/>
      <c r="W10" s="19"/>
      <c r="X10" s="19"/>
    </row>
    <row r="11" spans="1:64" ht="18.2" customHeight="1">
      <c r="B11" s="87">
        <v>4</v>
      </c>
      <c r="C11" s="88" t="s">
        <v>305</v>
      </c>
      <c r="D11" s="89" t="s">
        <v>232</v>
      </c>
      <c r="E11" s="90" t="s">
        <v>330</v>
      </c>
      <c r="F11" s="89" t="s">
        <v>314</v>
      </c>
      <c r="G11" s="168"/>
      <c r="H11" s="19"/>
      <c r="I11" s="19"/>
      <c r="J11" s="19"/>
      <c r="K11" s="19"/>
      <c r="L11" s="19"/>
      <c r="M11" s="19"/>
      <c r="N11" s="19"/>
      <c r="O11" s="19"/>
      <c r="P11" s="19"/>
      <c r="Q11" s="19"/>
      <c r="R11" s="19"/>
      <c r="S11" s="19"/>
      <c r="T11" s="19"/>
      <c r="U11" s="19"/>
      <c r="V11" s="19"/>
      <c r="W11" s="19"/>
      <c r="X11" s="19"/>
    </row>
    <row r="12" spans="1:64" ht="18.2" customHeight="1">
      <c r="B12" s="87">
        <v>5</v>
      </c>
      <c r="C12" s="88" t="s">
        <v>307</v>
      </c>
      <c r="D12" s="89" t="s">
        <v>233</v>
      </c>
      <c r="E12" s="90" t="s">
        <v>331</v>
      </c>
      <c r="F12" s="89" t="s">
        <v>306</v>
      </c>
      <c r="G12" s="168"/>
      <c r="H12" s="19"/>
      <c r="I12" s="19"/>
      <c r="J12" s="19"/>
      <c r="K12" s="19"/>
      <c r="L12" s="19"/>
      <c r="M12" s="19"/>
      <c r="N12" s="19"/>
      <c r="O12" s="19"/>
      <c r="P12" s="19"/>
      <c r="Q12" s="19"/>
      <c r="R12" s="19"/>
      <c r="S12" s="19"/>
      <c r="T12" s="19"/>
      <c r="U12" s="19"/>
      <c r="V12" s="19"/>
      <c r="W12" s="19"/>
      <c r="X12" s="19"/>
    </row>
    <row r="13" spans="1:64" ht="18.2" customHeight="1">
      <c r="B13" s="87">
        <v>6</v>
      </c>
      <c r="C13" s="88" t="s">
        <v>347</v>
      </c>
      <c r="D13" s="89" t="s">
        <v>214</v>
      </c>
      <c r="E13" s="90" t="s">
        <v>332</v>
      </c>
      <c r="F13" s="89" t="s">
        <v>346</v>
      </c>
      <c r="G13" s="168"/>
      <c r="H13" s="19"/>
      <c r="I13" s="19"/>
      <c r="J13" s="19"/>
      <c r="K13" s="19"/>
      <c r="L13" s="19"/>
      <c r="M13" s="19"/>
      <c r="N13" s="19"/>
      <c r="O13" s="19"/>
      <c r="P13" s="19"/>
      <c r="Q13" s="19"/>
      <c r="R13" s="19"/>
      <c r="S13" s="19"/>
      <c r="U13" s="19"/>
      <c r="V13" s="19"/>
      <c r="W13" s="19"/>
      <c r="X13" s="19"/>
    </row>
    <row r="14" spans="1:64" ht="18.2" customHeight="1">
      <c r="B14" s="87">
        <v>7</v>
      </c>
      <c r="C14" s="88" t="s">
        <v>322</v>
      </c>
      <c r="D14" s="89" t="s">
        <v>214</v>
      </c>
      <c r="E14" s="90" t="s">
        <v>333</v>
      </c>
      <c r="F14" s="89" t="s">
        <v>321</v>
      </c>
      <c r="G14" s="168"/>
      <c r="H14" s="19"/>
      <c r="I14" s="19"/>
      <c r="J14" s="19"/>
      <c r="K14" s="19"/>
      <c r="L14" s="19"/>
      <c r="M14" s="19"/>
      <c r="N14" s="19"/>
      <c r="O14" s="19"/>
      <c r="P14" s="19"/>
      <c r="Q14" s="19"/>
      <c r="R14" s="19"/>
      <c r="S14" s="19"/>
      <c r="T14" s="19"/>
      <c r="U14" s="19"/>
      <c r="V14" s="19"/>
      <c r="W14" s="19"/>
      <c r="X14" s="19"/>
    </row>
    <row r="15" spans="1:64" ht="18.2" customHeight="1">
      <c r="B15" s="87">
        <v>8</v>
      </c>
      <c r="C15" s="88" t="s">
        <v>349</v>
      </c>
      <c r="D15" s="89" t="s">
        <v>214</v>
      </c>
      <c r="E15" s="90" t="s">
        <v>334</v>
      </c>
      <c r="F15" s="89" t="s">
        <v>348</v>
      </c>
      <c r="G15" s="168"/>
      <c r="H15" s="19"/>
      <c r="I15" s="19"/>
      <c r="J15" s="19"/>
      <c r="K15" s="19"/>
      <c r="L15" s="19"/>
      <c r="M15" s="19"/>
      <c r="N15" s="19"/>
      <c r="O15" s="19"/>
      <c r="P15" s="19"/>
      <c r="Q15" s="19"/>
      <c r="R15" s="19"/>
      <c r="S15" s="19"/>
      <c r="T15" s="19"/>
      <c r="U15" s="19"/>
      <c r="V15" s="19"/>
      <c r="W15" s="19"/>
      <c r="X15" s="19"/>
    </row>
    <row r="16" spans="1:64" ht="18.2" customHeight="1">
      <c r="B16" s="87">
        <v>9</v>
      </c>
      <c r="C16" s="88" t="s">
        <v>317</v>
      </c>
      <c r="D16" s="89" t="s">
        <v>214</v>
      </c>
      <c r="E16" s="90" t="s">
        <v>335</v>
      </c>
      <c r="F16" s="89" t="s">
        <v>323</v>
      </c>
      <c r="G16" s="168"/>
      <c r="H16" s="19"/>
      <c r="I16" s="19"/>
      <c r="J16" s="19"/>
      <c r="K16" s="19"/>
      <c r="L16" s="19"/>
      <c r="M16" s="19"/>
      <c r="N16" s="19"/>
      <c r="O16" s="19"/>
      <c r="P16" s="19"/>
      <c r="Q16" s="19"/>
      <c r="R16" s="19"/>
      <c r="S16" s="19"/>
      <c r="T16" s="19"/>
      <c r="U16" s="19"/>
      <c r="V16" s="19"/>
      <c r="W16" s="19"/>
      <c r="X16" s="19"/>
    </row>
    <row r="17" spans="2:24" ht="18.2" customHeight="1">
      <c r="B17" s="87">
        <v>10</v>
      </c>
      <c r="C17" s="88" t="s">
        <v>351</v>
      </c>
      <c r="D17" s="89" t="s">
        <v>214</v>
      </c>
      <c r="E17" s="90" t="s">
        <v>336</v>
      </c>
      <c r="F17" s="89" t="s">
        <v>350</v>
      </c>
      <c r="G17" s="168"/>
      <c r="H17" s="19"/>
      <c r="I17" s="19"/>
      <c r="J17" s="19"/>
      <c r="K17" s="19"/>
      <c r="L17" s="19"/>
      <c r="M17" s="19"/>
      <c r="N17" s="19"/>
      <c r="O17" s="19"/>
      <c r="P17" s="19"/>
      <c r="Q17" s="19"/>
      <c r="R17" s="19"/>
      <c r="S17" s="19"/>
      <c r="T17" s="19"/>
      <c r="U17" s="19"/>
      <c r="V17" s="19"/>
      <c r="W17" s="19"/>
      <c r="X17" s="19"/>
    </row>
    <row r="18" spans="2:24" ht="18.2" customHeight="1">
      <c r="B18" s="87">
        <v>11</v>
      </c>
      <c r="C18" s="88" t="s">
        <v>353</v>
      </c>
      <c r="D18" s="89" t="s">
        <v>214</v>
      </c>
      <c r="E18" s="90" t="s">
        <v>337</v>
      </c>
      <c r="F18" s="89" t="s">
        <v>352</v>
      </c>
      <c r="G18" s="168"/>
      <c r="H18" s="19"/>
      <c r="I18" s="19"/>
      <c r="J18" s="19"/>
      <c r="K18" s="19"/>
      <c r="L18" s="19"/>
      <c r="M18" s="19"/>
      <c r="N18" s="19"/>
      <c r="O18" s="19"/>
      <c r="P18" s="19"/>
      <c r="Q18" s="19"/>
      <c r="R18" s="19"/>
      <c r="S18" s="19"/>
      <c r="T18" s="19"/>
      <c r="U18" s="19"/>
      <c r="V18" s="19"/>
      <c r="W18" s="19"/>
      <c r="X18" s="19"/>
    </row>
    <row r="19" spans="2:24" ht="18.2" customHeight="1">
      <c r="B19" s="87">
        <v>12</v>
      </c>
      <c r="C19" s="88" t="s">
        <v>326</v>
      </c>
      <c r="D19" s="89" t="s">
        <v>214</v>
      </c>
      <c r="E19" s="90" t="s">
        <v>338</v>
      </c>
      <c r="F19" s="89" t="s">
        <v>325</v>
      </c>
      <c r="G19" s="168"/>
      <c r="H19" s="19"/>
      <c r="I19" s="19"/>
      <c r="J19" s="19"/>
      <c r="K19" s="19"/>
      <c r="L19" s="19"/>
      <c r="M19" s="19"/>
      <c r="N19" s="19"/>
      <c r="O19" s="19"/>
      <c r="P19" s="19"/>
      <c r="Q19" s="19"/>
      <c r="R19" s="19"/>
      <c r="S19" s="19"/>
      <c r="T19" s="19"/>
      <c r="U19" s="19"/>
      <c r="V19" s="19"/>
      <c r="W19" s="19"/>
      <c r="X19" s="19"/>
    </row>
    <row r="20" spans="2:24" ht="18.2" customHeight="1">
      <c r="B20" s="87">
        <v>13</v>
      </c>
      <c r="C20" s="88" t="s">
        <v>354</v>
      </c>
      <c r="D20" s="89" t="s">
        <v>214</v>
      </c>
      <c r="E20" s="90" t="s">
        <v>339</v>
      </c>
      <c r="F20" s="89" t="s">
        <v>355</v>
      </c>
      <c r="G20" s="168"/>
      <c r="H20" s="19"/>
      <c r="I20" s="19"/>
      <c r="J20" s="19"/>
      <c r="K20" s="19"/>
      <c r="L20" s="19"/>
      <c r="M20" s="19"/>
      <c r="N20" s="19"/>
      <c r="O20" s="19"/>
      <c r="P20" s="19"/>
      <c r="Q20" s="19"/>
      <c r="R20" s="19"/>
      <c r="S20" s="19"/>
      <c r="T20" s="19"/>
      <c r="U20" s="19"/>
      <c r="V20" s="19"/>
      <c r="W20" s="19"/>
      <c r="X20" s="19"/>
    </row>
    <row r="21" spans="2:24" ht="18.2" customHeight="1">
      <c r="B21" s="87">
        <v>14</v>
      </c>
      <c r="C21" s="88" t="s">
        <v>318</v>
      </c>
      <c r="D21" s="89" t="s">
        <v>214</v>
      </c>
      <c r="E21" s="90" t="s">
        <v>340</v>
      </c>
      <c r="F21" s="89" t="s">
        <v>324</v>
      </c>
      <c r="G21" s="168"/>
      <c r="H21" s="19"/>
      <c r="I21" s="19"/>
      <c r="J21" s="19"/>
      <c r="K21" s="19"/>
      <c r="L21" s="19"/>
      <c r="M21" s="19"/>
      <c r="N21" s="19"/>
      <c r="O21" s="19"/>
      <c r="P21" s="19"/>
      <c r="Q21" s="19"/>
      <c r="R21" s="19"/>
      <c r="S21" s="19"/>
      <c r="T21" s="19"/>
      <c r="U21" s="19"/>
      <c r="V21" s="19"/>
      <c r="W21" s="19"/>
      <c r="X21" s="19"/>
    </row>
    <row r="22" spans="2:24" ht="18.2" customHeight="1">
      <c r="B22" s="87">
        <v>15</v>
      </c>
      <c r="C22" s="88" t="s">
        <v>308</v>
      </c>
      <c r="D22" s="89" t="s">
        <v>220</v>
      </c>
      <c r="E22" s="90" t="s">
        <v>341</v>
      </c>
      <c r="F22" s="89" t="s">
        <v>316</v>
      </c>
      <c r="G22" s="168"/>
      <c r="H22" s="19"/>
      <c r="I22" s="19"/>
      <c r="J22" s="19"/>
      <c r="K22" s="19"/>
      <c r="L22" s="19"/>
      <c r="M22" s="19"/>
      <c r="N22" s="19"/>
      <c r="O22" s="19"/>
      <c r="P22" s="19"/>
      <c r="Q22" s="19"/>
      <c r="R22" s="19"/>
      <c r="S22" s="19"/>
      <c r="T22" s="19"/>
      <c r="U22" s="19"/>
      <c r="V22" s="19"/>
      <c r="W22" s="19"/>
      <c r="X22" s="19"/>
    </row>
    <row r="23" spans="2:24" ht="18.2" customHeight="1">
      <c r="B23" s="87">
        <v>16</v>
      </c>
      <c r="C23" s="88" t="s">
        <v>309</v>
      </c>
      <c r="D23" s="89" t="s">
        <v>234</v>
      </c>
      <c r="E23" s="90" t="s">
        <v>342</v>
      </c>
      <c r="F23" s="89" t="s">
        <v>315</v>
      </c>
      <c r="G23" s="168"/>
      <c r="H23" s="19"/>
      <c r="I23" s="19"/>
      <c r="J23" s="19"/>
      <c r="K23" s="19"/>
      <c r="L23" s="19"/>
      <c r="M23" s="19"/>
      <c r="N23" s="19"/>
      <c r="O23" s="19"/>
      <c r="P23" s="19"/>
      <c r="Q23" s="19"/>
      <c r="R23" s="19"/>
      <c r="S23" s="19"/>
      <c r="T23" s="19"/>
      <c r="U23" s="19"/>
      <c r="V23" s="19"/>
      <c r="W23" s="19"/>
      <c r="X23" s="19"/>
    </row>
    <row r="24" spans="2:24" ht="18.2" customHeight="1">
      <c r="B24" s="87">
        <v>17</v>
      </c>
      <c r="C24" s="88" t="s">
        <v>311</v>
      </c>
      <c r="D24" s="89" t="s">
        <v>226</v>
      </c>
      <c r="E24" s="90" t="s">
        <v>343</v>
      </c>
      <c r="F24" s="89" t="s">
        <v>312</v>
      </c>
      <c r="G24" s="168"/>
      <c r="H24" s="19"/>
      <c r="I24" s="19"/>
      <c r="J24" s="19"/>
      <c r="K24" s="19"/>
      <c r="L24" s="19"/>
      <c r="M24" s="19"/>
      <c r="N24" s="19"/>
      <c r="O24" s="19"/>
      <c r="P24" s="19"/>
      <c r="Q24" s="19"/>
      <c r="R24" s="19"/>
      <c r="S24" s="19"/>
      <c r="T24" s="19"/>
      <c r="U24" s="19"/>
      <c r="V24" s="19"/>
      <c r="W24" s="19"/>
      <c r="X24" s="19"/>
    </row>
    <row r="25" spans="2:24" ht="18.2" customHeight="1">
      <c r="B25" s="87">
        <v>18</v>
      </c>
      <c r="C25" s="88" t="s">
        <v>319</v>
      </c>
      <c r="D25" s="89" t="s">
        <v>229</v>
      </c>
      <c r="E25" s="90" t="s">
        <v>344</v>
      </c>
      <c r="F25" s="89" t="s">
        <v>320</v>
      </c>
      <c r="G25" s="168"/>
      <c r="H25" s="19"/>
      <c r="I25" s="19"/>
      <c r="J25" s="19"/>
      <c r="K25" s="19"/>
      <c r="L25" s="19"/>
      <c r="M25" s="19"/>
      <c r="N25" s="19"/>
      <c r="O25" s="19"/>
      <c r="P25" s="19"/>
      <c r="Q25" s="19"/>
      <c r="R25" s="19"/>
      <c r="S25" s="19"/>
      <c r="T25" s="19"/>
      <c r="U25" s="19"/>
      <c r="V25" s="19"/>
      <c r="W25" s="19"/>
      <c r="X25" s="19"/>
    </row>
    <row r="26" spans="2:24" ht="18.2" customHeight="1">
      <c r="B26" s="87">
        <v>19</v>
      </c>
      <c r="C26" s="88" t="s">
        <v>310</v>
      </c>
      <c r="D26" s="89" t="s">
        <v>231</v>
      </c>
      <c r="E26" s="90" t="s">
        <v>345</v>
      </c>
      <c r="F26" s="89" t="s">
        <v>313</v>
      </c>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19</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10</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9</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497" priority="2">
      <formula>LEN(TRIM(F44))&gt;0</formula>
    </cfRule>
  </conditionalFormatting>
  <conditionalFormatting sqref="D52">
    <cfRule type="cellIs" dxfId="496" priority="3" operator="equal">
      <formula>"SI"</formula>
    </cfRule>
    <cfRule type="cellIs" dxfId="495"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25"/>
  <sheetViews>
    <sheetView topLeftCell="A231" zoomScale="85" zoomScaleNormal="85" workbookViewId="0">
      <selection activeCell="D229" sqref="D229"/>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09" t="s">
        <v>55</v>
      </c>
      <c r="C11" s="210"/>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194</v>
      </c>
      <c r="H12" s="67">
        <f ca="1">IF(($G$15+$K$15)=0,0,G12/($G$15+$K$15))</f>
        <v>0.51052631578947372</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38</v>
      </c>
      <c r="H13" s="67">
        <f ca="1">IF(($G$15+$K$15)=0,0,G13/($G$15+$K$15))</f>
        <v>0.1</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148</v>
      </c>
      <c r="H14" s="67">
        <f ca="1">IF(($G$15+$K$15)=0,0,G14/($G$15+$K$15))</f>
        <v>0.38947368421052631</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https://www.comunidad.madrid/hospital/rlafora/</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https://www.comunidad.madrid/hospital/rlafora/ciudadanos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15</v>
      </c>
      <c r="J20" s="147">
        <f ca="1">COUNTIF($D19:INDIRECT("$D" &amp;  SUM(ROW()-1,'03.Muestra'!$D$45)-1),J19)</f>
        <v>4</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https://www.comunidad.madrid/hospital/rlafora/profesionales</v>
      </c>
      <c r="D21" s="164" t="s">
        <v>61</v>
      </c>
      <c r="E21" s="133" t="str">
        <f t="shared" si="0"/>
        <v/>
      </c>
      <c r="F21" s="19"/>
      <c r="G21" s="19"/>
      <c r="H21" s="19"/>
      <c r="I21" s="19"/>
      <c r="J21" s="19"/>
      <c r="K21" s="19"/>
    </row>
    <row r="22" spans="2:30" ht="12" customHeight="1">
      <c r="B22" s="140" t="str">
        <f>IF( ISBLANK('03.Muestra'!$C11),"",'03.Muestra'!$C11)</f>
        <v>Comunicaciones</v>
      </c>
      <c r="C22" s="140" t="str">
        <f>IF( ISBLANK('03.Muestra'!$E11),"",'03.Muestra'!$E11)</f>
        <v>https://www.comunidad.madrid/hospital/rlafora/comunicacion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https://www.comunidad.madrid/hospital/rlafora/nosotros</v>
      </c>
      <c r="D23" s="164" t="s">
        <v>61</v>
      </c>
      <c r="E23" s="133" t="str">
        <f t="shared" si="0"/>
        <v/>
      </c>
      <c r="F23" s="150"/>
      <c r="G23" s="19"/>
      <c r="H23" s="19"/>
      <c r="I23" s="19"/>
      <c r="K23" s="148" t="s">
        <v>73</v>
      </c>
      <c r="L23" s="149" t="s">
        <v>74</v>
      </c>
    </row>
    <row r="24" spans="2:30" ht="12" customHeight="1">
      <c r="B24" s="140" t="str">
        <f>IF( ISBLANK('03.Muestra'!$C13),"",'03.Muestra'!$C13)</f>
        <v>Oferta asistencial</v>
      </c>
      <c r="C24" s="140" t="str">
        <f>IF( ISBLANK('03.Muestra'!$E13),"",'03.Muestra'!$E13)</f>
        <v>https://www.comunidad.madrid/hospital/rlafora/ciudadanos/oferta-asistencial</v>
      </c>
      <c r="D24" s="164" t="s">
        <v>64</v>
      </c>
      <c r="E24" s="133" t="str">
        <f t="shared" si="0"/>
        <v/>
      </c>
      <c r="F24" s="19"/>
      <c r="G24" s="19"/>
      <c r="H24" s="19"/>
      <c r="I24" s="19"/>
      <c r="K24" s="148" t="s">
        <v>75</v>
      </c>
      <c r="L24" s="149" t="s">
        <v>76</v>
      </c>
      <c r="AD24" s="19"/>
    </row>
    <row r="25" spans="2:30" ht="12" customHeight="1">
      <c r="B25" s="140" t="str">
        <f>IF( ISBLANK('03.Muestra'!$C14),"",'03.Muestra'!$C14)</f>
        <v>Actividades</v>
      </c>
      <c r="C25" s="140" t="str">
        <f>IF( ISBLANK('03.Muestra'!$E14),"",'03.Muestra'!$E14)</f>
        <v>https://www.comunidad.madrid/hospital/rlafora/ciudadanos/actividades</v>
      </c>
      <c r="D25" s="164" t="s">
        <v>64</v>
      </c>
      <c r="E25" s="133" t="str">
        <f t="shared" si="0"/>
        <v/>
      </c>
      <c r="F25" s="19"/>
      <c r="G25" s="19"/>
      <c r="H25" s="19"/>
      <c r="I25" s="19"/>
      <c r="J25" s="19"/>
      <c r="K25" s="19"/>
      <c r="L25" s="19"/>
      <c r="AD25" s="19"/>
    </row>
    <row r="26" spans="2:30" ht="12" customHeight="1">
      <c r="B26" s="140" t="str">
        <f>IF( ISBLANK('03.Muestra'!$C15),"",'03.Muestra'!$C15)</f>
        <v>Ingreso</v>
      </c>
      <c r="C26" s="140" t="str">
        <f>IF( ISBLANK('03.Muestra'!$E15),"",'03.Muestra'!$E15)</f>
        <v>https://www.comunidad.madrid/hospital/rlafora/ciudadanos/ingreso</v>
      </c>
      <c r="D26" s="164" t="s">
        <v>64</v>
      </c>
      <c r="E26" s="133" t="str">
        <f t="shared" si="0"/>
        <v/>
      </c>
      <c r="F26" s="19"/>
      <c r="G26" s="19"/>
      <c r="H26" s="19"/>
      <c r="I26" s="19"/>
      <c r="J26" s="19"/>
      <c r="K26" s="19"/>
      <c r="L26" s="19"/>
      <c r="AD26" s="19"/>
    </row>
    <row r="27" spans="2:30" ht="12" customHeight="1">
      <c r="B27" s="140" t="str">
        <f>IF( ISBLANK('03.Muestra'!$C16),"",'03.Muestra'!$C16)</f>
        <v>Reclamaciones</v>
      </c>
      <c r="C27" s="140" t="str">
        <f>IF( ISBLANK('03.Muestra'!$E16),"",'03.Muestra'!$E16)</f>
        <v>https://www.comunidad.madrid/hospital/rlafora/reclamaciones-sugerencias-agradecimientos</v>
      </c>
      <c r="D27" s="164" t="s">
        <v>64</v>
      </c>
      <c r="E27" s="133" t="str">
        <f t="shared" si="0"/>
        <v/>
      </c>
      <c r="F27" s="19"/>
      <c r="G27" s="19"/>
      <c r="H27" s="19"/>
      <c r="I27" s="19"/>
      <c r="J27" s="19"/>
      <c r="Q27" s="19"/>
      <c r="R27" s="19"/>
      <c r="S27" s="19"/>
      <c r="T27" s="19"/>
      <c r="U27" s="19"/>
      <c r="AD27" s="19"/>
    </row>
    <row r="28" spans="2:30" ht="12" customHeight="1">
      <c r="B28" s="140" t="str">
        <f>IF( ISBLANK('03.Muestra'!$C17),"",'03.Muestra'!$C17)</f>
        <v>Derechos deberes</v>
      </c>
      <c r="C28" s="140" t="str">
        <f>IF( ISBLANK('03.Muestra'!$E17),"",'03.Muestra'!$E17)</f>
        <v>https://www.comunidad.madrid/hospital/rlafora/ciudadanos/derechos-deberes-paciente</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formacion-docencia</v>
      </c>
      <c r="C29" s="140" t="str">
        <f>IF( ISBLANK('03.Muestra'!$E18),"",'03.Muestra'!$E18)</f>
        <v>https://www.comunidad.madrid/hospital/rlafora/profesionales/formacion-docencia</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Investigacion</v>
      </c>
      <c r="C30" s="140" t="str">
        <f>IF( ISBLANK('03.Muestra'!$E19),"",'03.Muestra'!$E19)</f>
        <v>https://www.comunidad.madrid/hospital/rlafora/profesionales/investigacion</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Galeria fotos</v>
      </c>
      <c r="C31" s="140" t="str">
        <f>IF( ISBLANK('03.Muestra'!$E20),"",'03.Muestra'!$E20)</f>
        <v>https://www.comunidad.madrid/hospital/rlafora/comunicacion/galeria-imagenes</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Transparencia</v>
      </c>
      <c r="C32" s="140" t="str">
        <f>IF( ISBLANK('03.Muestra'!$E21),"",'03.Muestra'!$E21)</f>
        <v>https://www.comunidad.madrid/hospital/rlafora/ciudadanos/transparencia</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https://www.comunidad.madrid/hospital/rlafora/sitemap</v>
      </c>
      <c r="D33" s="164" t="s">
        <v>64</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https://www.comunidad.madrid/hospital/rlafora/comunicacion/noticias</v>
      </c>
      <c r="D34" s="164" t="s">
        <v>64</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https://www.comunidad.madrid/hospital/rlafora/aviso-legal-privacidad</v>
      </c>
      <c r="D35" s="164" t="s">
        <v>61</v>
      </c>
      <c r="E35" s="133" t="str">
        <f t="shared" si="0"/>
        <v/>
      </c>
      <c r="F35" s="19"/>
      <c r="G35" s="19"/>
      <c r="H35" s="19"/>
      <c r="I35" s="19"/>
      <c r="J35" s="19"/>
      <c r="K35" s="19"/>
      <c r="W35" s="19"/>
      <c r="X35" s="19"/>
      <c r="Y35" s="19"/>
    </row>
    <row r="36" spans="2:25" ht="12" customHeight="1">
      <c r="B36" s="140" t="str">
        <f>IF( ISBLANK('03.Muestra'!$C25),"",'03.Muestra'!$C25)</f>
        <v>Accesibilidad</v>
      </c>
      <c r="C36" s="140" t="str">
        <f>IF( ISBLANK('03.Muestra'!$E25),"",'03.Muestra'!$E25)</f>
        <v>https://www.comunidad.madrid/hospital/rlafora/accesibilidad</v>
      </c>
      <c r="D36" s="164" t="s">
        <v>61</v>
      </c>
      <c r="E36" s="133" t="str">
        <f t="shared" si="0"/>
        <v/>
      </c>
      <c r="F36" s="19"/>
      <c r="G36" s="19"/>
      <c r="H36" s="19"/>
      <c r="I36" s="19"/>
      <c r="J36" s="19"/>
      <c r="K36" s="19"/>
      <c r="W36" s="19"/>
      <c r="X36" s="19"/>
      <c r="Y36" s="19"/>
    </row>
    <row r="37" spans="2:25" ht="12" customHeight="1">
      <c r="B37" s="140" t="str">
        <f>IF( ISBLANK('03.Muestra'!$C26),"",'03.Muestra'!$C26)</f>
        <v>Buscador</v>
      </c>
      <c r="C37" s="140" t="str">
        <f>IF( ISBLANK('03.Muestra'!$E26),"",'03.Muestra'!$E26)</f>
        <v>https://www.comunidad.madrid/hospital/rlafora/buscar?search_api_fulltext=&amp;nombre=</v>
      </c>
      <c r="D37" s="164" t="s">
        <v>64</v>
      </c>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https://www.comunidad.madrid/hospital/rlafora/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https://www.comunidad.madrid/hospital/rlafora/ciudadanos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1</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https://www.comunidad.madrid/hospital/rlafora/profesionales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https://www.comunidad.madrid/hospital/rlafora/comunicacion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https://www.comunidad.madrid/hospital/rlafora/nosotros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Oferta asistencial</v>
      </c>
      <c r="C62" s="140" t="str">
        <f>IF( ISBLANK('03.Muestra'!$E13),"",'03.Muestra'!$E13)</f>
        <v>https://www.comunidad.madrid/hospital/rlafora/ciudadanos/oferta-asistencial</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https://www.comunidad.madrid/hospital/rlafora/ciudadanos/actividades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Ingreso</v>
      </c>
      <c r="C64" s="140" t="str">
        <f>IF( ISBLANK('03.Muestra'!$E15),"",'03.Muestra'!$E15)</f>
        <v>https://www.comunidad.madrid/hospital/rlafora/ciudadanos/ingreso</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https://www.comunidad.madrid/hospital/rlafora/reclamaciones-sugerencias-agradecimientos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Derechos deberes</v>
      </c>
      <c r="C66" s="140" t="str">
        <f>IF( ISBLANK('03.Muestra'!$E17),"",'03.Muestra'!$E17)</f>
        <v>https://www.comunidad.madrid/hospital/rlafora/ciudadanos/derechos-deberes-paciente</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formacion-docencia</v>
      </c>
      <c r="C67" s="140" t="str">
        <f>IF( ISBLANK('03.Muestra'!$E18),"",'03.Muestra'!$E18)</f>
        <v>https://www.comunidad.madrid/hospital/rlafora/profesionales/formacion-docencia</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Investigacion</v>
      </c>
      <c r="C68" s="140" t="str">
        <f>IF( ISBLANK('03.Muestra'!$E19),"",'03.Muestra'!$E19)</f>
        <v>https://www.comunidad.madrid/hospital/rlafora/profesionales/investigacion</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Galeria fotos</v>
      </c>
      <c r="C69" s="140" t="str">
        <f>IF( ISBLANK('03.Muestra'!$E20),"",'03.Muestra'!$E20)</f>
        <v>https://www.comunidad.madrid/hospital/rlafora/comunicacion/galeria-imagenes</v>
      </c>
      <c r="D69" s="164" t="s">
        <v>64</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https://www.comunidad.madrid/hospital/rlafora/ciudadanos/transparencia</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https://www.comunidad.madrid/hospital/rlafora/sitemap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https://www.comunidad.madrid/hospital/rlafora/comunicacion/noticias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https://www.comunidad.madrid/hospital/rlafora/aviso-legal-privacidad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https://www.comunidad.madrid/hospital/rlafora/accesibilidad</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https://www.comunidad.madrid/hospital/rlafora/buscar?search_api_fulltext=&amp;nombre=</v>
      </c>
      <c r="D75" s="164" t="s">
        <v>73</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https://www.comunidad.madrid/hospital/rlafora/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https://www.comunidad.madrid/hospital/rlafora/ciudadanos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1</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https://www.comunidad.madrid/hospital/rlafora/profesionales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https://www.comunidad.madrid/hospital/rlafora/comunicacion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https://www.comunidad.madrid/hospital/rlafora/nosotros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Oferta asistencial</v>
      </c>
      <c r="C100" s="140" t="str">
        <f>IF( ISBLANK('03.Muestra'!$E13),"",'03.Muestra'!$E13)</f>
        <v>https://www.comunidad.madrid/hospital/rlafora/ciudadanos/oferta-asistencial</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https://www.comunidad.madrid/hospital/rlafora/ciudadanos/actividades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Ingreso</v>
      </c>
      <c r="C102" s="140" t="str">
        <f>IF( ISBLANK('03.Muestra'!$E15),"",'03.Muestra'!$E15)</f>
        <v>https://www.comunidad.madrid/hospital/rlafora/ciudadanos/ingreso</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https://www.comunidad.madrid/hospital/rlafora/reclamaciones-sugerencias-agradecimientos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Derechos deberes</v>
      </c>
      <c r="C104" s="140" t="str">
        <f>IF( ISBLANK('03.Muestra'!$E17),"",'03.Muestra'!$E17)</f>
        <v>https://www.comunidad.madrid/hospital/rlafora/ciudadanos/derechos-deberes-paciente</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formacion-docencia</v>
      </c>
      <c r="C105" s="140" t="str">
        <f>IF( ISBLANK('03.Muestra'!$E18),"",'03.Muestra'!$E18)</f>
        <v>https://www.comunidad.madrid/hospital/rlafora/profesionales/formacion-docencia</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Investigacion</v>
      </c>
      <c r="C106" s="140" t="str">
        <f>IF( ISBLANK('03.Muestra'!$E19),"",'03.Muestra'!$E19)</f>
        <v>https://www.comunidad.madrid/hospital/rlafora/profesionales/investigacion</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Galeria fotos</v>
      </c>
      <c r="C107" s="140" t="str">
        <f>IF( ISBLANK('03.Muestra'!$E20),"",'03.Muestra'!$E20)</f>
        <v>https://www.comunidad.madrid/hospital/rlafora/comunicacion/galeria-imagenes</v>
      </c>
      <c r="D107" s="164" t="s">
        <v>64</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Transparencia</v>
      </c>
      <c r="C108" s="140" t="str">
        <f>IF( ISBLANK('03.Muestra'!$E21),"",'03.Muestra'!$E21)</f>
        <v>https://www.comunidad.madrid/hospital/rlafora/ciudadanos/transparencia</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Mapa Web</v>
      </c>
      <c r="C109" s="140" t="str">
        <f>IF( ISBLANK('03.Muestra'!$E22),"",'03.Muestra'!$E22)</f>
        <v>https://www.comunidad.madrid/hospital/rlafora/sitemap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Noticias</v>
      </c>
      <c r="C110" s="140" t="str">
        <f>IF( ISBLANK('03.Muestra'!$E23),"",'03.Muestra'!$E23)</f>
        <v>https://www.comunidad.madrid/hospital/rlafora/comunicacion/noticias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Aviso Legal</v>
      </c>
      <c r="C111" s="140" t="str">
        <f>IF( ISBLANK('03.Muestra'!$E24),"",'03.Muestra'!$E24)</f>
        <v>https://www.comunidad.madrid/hospital/rlafora/aviso-legal-privacidad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Accesibilidad</v>
      </c>
      <c r="C112" s="140" t="str">
        <f>IF( ISBLANK('03.Muestra'!$E25),"",'03.Muestra'!$E25)</f>
        <v>https://www.comunidad.madrid/hospital/rlafora/accesibilidad</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Buscador</v>
      </c>
      <c r="C113" s="140" t="str">
        <f>IF( ISBLANK('03.Muestra'!$E26),"",'03.Muestra'!$E26)</f>
        <v>https://www.comunidad.madrid/hospital/rlafora/buscar?search_api_fulltext=&amp;nombre=</v>
      </c>
      <c r="D113" s="164" t="s">
        <v>73</v>
      </c>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https://www.comunidad.madrid/hospital/rlafora/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https://www.comunidad.madrid/hospital/rlafora/ciudadanos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1</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https://www.comunidad.madrid/hospital/rlafora/profesionales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https://www.comunidad.madrid/hospital/rlafora/comunicacion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https://www.comunidad.madrid/hospital/rlafora/nosotros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Oferta asistencial</v>
      </c>
      <c r="C138" s="140" t="str">
        <f>IF( ISBLANK('03.Muestra'!$E13),"",'03.Muestra'!$E13)</f>
        <v>https://www.comunidad.madrid/hospital/rlafora/ciudadanos/oferta-asistencial</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https://www.comunidad.madrid/hospital/rlafora/ciudadanos/actividades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Ingreso</v>
      </c>
      <c r="C140" s="140" t="str">
        <f>IF( ISBLANK('03.Muestra'!$E15),"",'03.Muestra'!$E15)</f>
        <v>https://www.comunidad.madrid/hospital/rlafora/ciudadanos/ingreso</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https://www.comunidad.madrid/hospital/rlafora/reclamaciones-sugerencias-agradecimientos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Derechos deberes</v>
      </c>
      <c r="C142" s="140" t="str">
        <f>IF( ISBLANK('03.Muestra'!$E17),"",'03.Muestra'!$E17)</f>
        <v>https://www.comunidad.madrid/hospital/rlafora/ciudadanos/derechos-deberes-paciente</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formacion-docencia</v>
      </c>
      <c r="C143" s="140" t="str">
        <f>IF( ISBLANK('03.Muestra'!$E18),"",'03.Muestra'!$E18)</f>
        <v>https://www.comunidad.madrid/hospital/rlafora/profesionales/formacion-docencia</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Investigacion</v>
      </c>
      <c r="C144" s="140" t="str">
        <f>IF( ISBLANK('03.Muestra'!$E19),"",'03.Muestra'!$E19)</f>
        <v>https://www.comunidad.madrid/hospital/rlafora/profesionales/investigacion</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Galeria fotos</v>
      </c>
      <c r="C145" s="140" t="str">
        <f>IF( ISBLANK('03.Muestra'!$E20),"",'03.Muestra'!$E20)</f>
        <v>https://www.comunidad.madrid/hospital/rlafora/comunicacion/galeria-imagenes</v>
      </c>
      <c r="D145" s="164" t="s">
        <v>64</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Transparencia</v>
      </c>
      <c r="C146" s="140" t="str">
        <f>IF( ISBLANK('03.Muestra'!$E21),"",'03.Muestra'!$E21)</f>
        <v>https://www.comunidad.madrid/hospital/rlafora/ciudadanos/transparencia</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Mapa Web</v>
      </c>
      <c r="C147" s="140" t="str">
        <f>IF( ISBLANK('03.Muestra'!$E22),"",'03.Muestra'!$E22)</f>
        <v>https://www.comunidad.madrid/hospital/rlafora/sitemap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Noticias</v>
      </c>
      <c r="C148" s="140" t="str">
        <f>IF( ISBLANK('03.Muestra'!$E23),"",'03.Muestra'!$E23)</f>
        <v>https://www.comunidad.madrid/hospital/rlafora/comunicacion/noticias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Aviso Legal</v>
      </c>
      <c r="C149" s="140" t="str">
        <f>IF( ISBLANK('03.Muestra'!$E24),"",'03.Muestra'!$E24)</f>
        <v>https://www.comunidad.madrid/hospital/rlafora/aviso-legal-privacidad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Accesibilidad</v>
      </c>
      <c r="C150" s="140" t="str">
        <f>IF( ISBLANK('03.Muestra'!$E25),"",'03.Muestra'!$E25)</f>
        <v>https://www.comunidad.madrid/hospital/rlafora/accesibilidad</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Buscador</v>
      </c>
      <c r="C151" s="140" t="str">
        <f>IF( ISBLANK('03.Muestra'!$E26),"",'03.Muestra'!$E26)</f>
        <v>https://www.comunidad.madrid/hospital/rlafora/buscar?search_api_fulltext=&amp;nombre=</v>
      </c>
      <c r="D151" s="164" t="s">
        <v>73</v>
      </c>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https://www.comunidad.madrid/hospital/rlafora/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https://www.comunidad.madrid/hospital/rlafora/ciudadanos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https://www.comunidad.madrid/hospital/rlafora/profesionales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https://www.comunidad.madrid/hospital/rlafora/comunicacion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https://www.comunidad.madrid/hospital/rlafora/nosotros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Oferta asistencial</v>
      </c>
      <c r="C176" s="140" t="str">
        <f>IF( ISBLANK('03.Muestra'!$E13),"",'03.Muestra'!$E13)</f>
        <v>https://www.comunidad.madrid/hospital/rlafora/ciudadanos/oferta-asistencial</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https://www.comunidad.madrid/hospital/rlafora/ciudadanos/actividades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Ingreso</v>
      </c>
      <c r="C178" s="140" t="str">
        <f>IF( ISBLANK('03.Muestra'!$E15),"",'03.Muestra'!$E15)</f>
        <v>https://www.comunidad.madrid/hospital/rlafora/ciudadanos/ingreso</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https://www.comunidad.madrid/hospital/rlafora/reclamaciones-sugerencias-agradecimientos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Derechos deberes</v>
      </c>
      <c r="C180" s="140" t="str">
        <f>IF( ISBLANK('03.Muestra'!$E17),"",'03.Muestra'!$E17)</f>
        <v>https://www.comunidad.madrid/hospital/rlafora/ciudadanos/derechos-deberes-paciente</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formacion-docencia</v>
      </c>
      <c r="C181" s="140" t="str">
        <f>IF( ISBLANK('03.Muestra'!$E18),"",'03.Muestra'!$E18)</f>
        <v>https://www.comunidad.madrid/hospital/rlafora/profesionales/formacion-docencia</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Investigacion</v>
      </c>
      <c r="C182" s="140" t="str">
        <f>IF( ISBLANK('03.Muestra'!$E19),"",'03.Muestra'!$E19)</f>
        <v>https://www.comunidad.madrid/hospital/rlafora/profesionales/investigacion</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Galeria fotos</v>
      </c>
      <c r="C183" s="140" t="str">
        <f>IF( ISBLANK('03.Muestra'!$E20),"",'03.Muestra'!$E20)</f>
        <v>https://www.comunidad.madrid/hospital/rlafora/comunicacion/galeria-imagenes</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Transparencia</v>
      </c>
      <c r="C184" s="140" t="str">
        <f>IF( ISBLANK('03.Muestra'!$E21),"",'03.Muestra'!$E21)</f>
        <v>https://www.comunidad.madrid/hospital/rlafora/ciudadanos/transparencia</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Mapa Web</v>
      </c>
      <c r="C185" s="140" t="str">
        <f>IF( ISBLANK('03.Muestra'!$E22),"",'03.Muestra'!$E22)</f>
        <v>https://www.comunidad.madrid/hospital/rlafora/sitemap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Noticias</v>
      </c>
      <c r="C186" s="140" t="str">
        <f>IF( ISBLANK('03.Muestra'!$E23),"",'03.Muestra'!$E23)</f>
        <v>https://www.comunidad.madrid/hospital/rlafora/comunicacion/noticias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Aviso Legal</v>
      </c>
      <c r="C187" s="140" t="str">
        <f>IF( ISBLANK('03.Muestra'!$E24),"",'03.Muestra'!$E24)</f>
        <v>https://www.comunidad.madrid/hospital/rlafora/aviso-legal-privacidad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Accesibilidad</v>
      </c>
      <c r="C188" s="140" t="str">
        <f>IF( ISBLANK('03.Muestra'!$E25),"",'03.Muestra'!$E25)</f>
        <v>https://www.comunidad.madrid/hospital/rlafora/accesibilidad</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Buscador</v>
      </c>
      <c r="C189" s="140" t="str">
        <f>IF( ISBLANK('03.Muestra'!$E26),"",'03.Muestra'!$E26)</f>
        <v>https://www.comunidad.madrid/hospital/rlafora/buscar?search_api_fulltext=&amp;nombre=</v>
      </c>
      <c r="D189" s="164" t="s">
        <v>73</v>
      </c>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https://www.comunidad.madrid/hospital/rlafora/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https://www.comunidad.madrid/hospital/rlafora/ciudadanos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1</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https://www.comunidad.madrid/hospital/rlafora/profesionales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https://www.comunidad.madrid/hospital/rlafora/comunicacion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https://www.comunidad.madrid/hospital/rlafora/nosotros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Oferta asistencial</v>
      </c>
      <c r="C214" s="140" t="str">
        <f>IF( ISBLANK('03.Muestra'!$E13),"",'03.Muestra'!$E13)</f>
        <v>https://www.comunidad.madrid/hospital/rlafora/ciudadanos/oferta-asistencial</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https://www.comunidad.madrid/hospital/rlafora/ciudadanos/actividades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Ingreso</v>
      </c>
      <c r="C216" s="140" t="str">
        <f>IF( ISBLANK('03.Muestra'!$E15),"",'03.Muestra'!$E15)</f>
        <v>https://www.comunidad.madrid/hospital/rlafora/ciudadanos/ingreso</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https://www.comunidad.madrid/hospital/rlafora/reclamaciones-sugerencias-agradecimientos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Derechos deberes</v>
      </c>
      <c r="C218" s="140" t="str">
        <f>IF( ISBLANK('03.Muestra'!$E17),"",'03.Muestra'!$E17)</f>
        <v>https://www.comunidad.madrid/hospital/rlafora/ciudadanos/derechos-deberes-paciente</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formacion-docencia</v>
      </c>
      <c r="C219" s="140" t="str">
        <f>IF( ISBLANK('03.Muestra'!$E18),"",'03.Muestra'!$E18)</f>
        <v>https://www.comunidad.madrid/hospital/rlafora/profesionales/formacion-docencia</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Investigacion</v>
      </c>
      <c r="C220" s="140" t="str">
        <f>IF( ISBLANK('03.Muestra'!$E19),"",'03.Muestra'!$E19)</f>
        <v>https://www.comunidad.madrid/hospital/rlafora/profesionales/investigacion</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Galeria fotos</v>
      </c>
      <c r="C221" s="140" t="str">
        <f>IF( ISBLANK('03.Muestra'!$E20),"",'03.Muestra'!$E20)</f>
        <v>https://www.comunidad.madrid/hospital/rlafora/comunicacion/galeria-imagenes</v>
      </c>
      <c r="D221" s="164" t="s">
        <v>64</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Transparencia</v>
      </c>
      <c r="C222" s="140" t="str">
        <f>IF( ISBLANK('03.Muestra'!$E21),"",'03.Muestra'!$E21)</f>
        <v>https://www.comunidad.madrid/hospital/rlafora/ciudadanos/transparencia</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Mapa Web</v>
      </c>
      <c r="C223" s="140" t="str">
        <f>IF( ISBLANK('03.Muestra'!$E22),"",'03.Muestra'!$E22)</f>
        <v>https://www.comunidad.madrid/hospital/rlafora/sitemap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Noticias</v>
      </c>
      <c r="C224" s="140" t="str">
        <f>IF( ISBLANK('03.Muestra'!$E23),"",'03.Muestra'!$E23)</f>
        <v>https://www.comunidad.madrid/hospital/rlafora/comunicacion/noticias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Aviso Legal</v>
      </c>
      <c r="C225" s="140" t="str">
        <f>IF( ISBLANK('03.Muestra'!$E24),"",'03.Muestra'!$E24)</f>
        <v>https://www.comunidad.madrid/hospital/rlafora/aviso-legal-privacidad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Accesibilidad</v>
      </c>
      <c r="C226" s="140" t="str">
        <f>IF( ISBLANK('03.Muestra'!$E25),"",'03.Muestra'!$E25)</f>
        <v>https://www.comunidad.madrid/hospital/rlafora/accesibilidad</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Buscador</v>
      </c>
      <c r="C227" s="140" t="str">
        <f>IF( ISBLANK('03.Muestra'!$E26),"",'03.Muestra'!$E26)</f>
        <v>https://www.comunidad.madrid/hospital/rlafora/buscar?search_api_fulltext=&amp;nombre=</v>
      </c>
      <c r="D227" s="164" t="s">
        <v>73</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https://www.comunidad.madrid/hospital/rlafora/</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https://www.comunidad.madrid/hospital/rlafora/ciudadanos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19</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https://www.comunidad.madrid/hospital/rlafora/profesionales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https://www.comunidad.madrid/hospital/rlafora/comunicacion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https://www.comunidad.madrid/hospital/rlafora/nosotros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Oferta asistencial</v>
      </c>
      <c r="C252" s="140" t="str">
        <f>IF( ISBLANK('03.Muestra'!$E13),"",'03.Muestra'!$E13)</f>
        <v>https://www.comunidad.madrid/hospital/rlafora/ciudadanos/oferta-asistencial</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https://www.comunidad.madrid/hospital/rlafora/ciudadanos/actividades</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Ingreso</v>
      </c>
      <c r="C254" s="140" t="str">
        <f>IF( ISBLANK('03.Muestra'!$E15),"",'03.Muestra'!$E15)</f>
        <v>https://www.comunidad.madrid/hospital/rlafora/ciudadanos/ingreso</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https://www.comunidad.madrid/hospital/rlafora/reclamaciones-sugerencias-agradecimientos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Derechos deberes</v>
      </c>
      <c r="C256" s="140" t="str">
        <f>IF( ISBLANK('03.Muestra'!$E17),"",'03.Muestra'!$E17)</f>
        <v>https://www.comunidad.madrid/hospital/rlafora/ciudadanos/derechos-deberes-paciente</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formacion-docencia</v>
      </c>
      <c r="C257" s="140" t="str">
        <f>IF( ISBLANK('03.Muestra'!$E18),"",'03.Muestra'!$E18)</f>
        <v>https://www.comunidad.madrid/hospital/rlafora/profesionales/formacion-docencia</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Investigacion</v>
      </c>
      <c r="C258" s="140" t="str">
        <f>IF( ISBLANK('03.Muestra'!$E19),"",'03.Muestra'!$E19)</f>
        <v>https://www.comunidad.madrid/hospital/rlafora/profesionales/investigacion</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Galeria fotos</v>
      </c>
      <c r="C259" s="140" t="str">
        <f>IF( ISBLANK('03.Muestra'!$E20),"",'03.Muestra'!$E20)</f>
        <v>https://www.comunidad.madrid/hospital/rlafora/comunicacion/galeria-imagenes</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Transparencia</v>
      </c>
      <c r="C260" s="140" t="str">
        <f>IF( ISBLANK('03.Muestra'!$E21),"",'03.Muestra'!$E21)</f>
        <v>https://www.comunidad.madrid/hospital/rlafora/ciudadanos/transparencia</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Mapa Web</v>
      </c>
      <c r="C261" s="140" t="str">
        <f>IF( ISBLANK('03.Muestra'!$E22),"",'03.Muestra'!$E22)</f>
        <v>https://www.comunidad.madrid/hospital/rlafora/sitemap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Noticias</v>
      </c>
      <c r="C262" s="140" t="str">
        <f>IF( ISBLANK('03.Muestra'!$E23),"",'03.Muestra'!$E23)</f>
        <v>https://www.comunidad.madrid/hospital/rlafora/comunicacion/noticias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Aviso Legal</v>
      </c>
      <c r="C263" s="140" t="str">
        <f>IF( ISBLANK('03.Muestra'!$E24),"",'03.Muestra'!$E24)</f>
        <v>https://www.comunidad.madrid/hospital/rlafora/aviso-legal-privacidad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Accesibilidad</v>
      </c>
      <c r="C264" s="140" t="str">
        <f>IF( ISBLANK('03.Muestra'!$E25),"",'03.Muestra'!$E25)</f>
        <v>https://www.comunidad.madrid/hospital/rlafora/accesibilidad</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Buscador</v>
      </c>
      <c r="C265" s="140" t="str">
        <f>IF( ISBLANK('03.Muestra'!$E26),"",'03.Muestra'!$E26)</f>
        <v>https://www.comunidad.madrid/hospital/rlafora/buscar?search_api_fulltext=&amp;nombre=</v>
      </c>
      <c r="D265" s="164" t="s">
        <v>64</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https://www.comunidad.madrid/hospital/rlafora/</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https://www.comunidad.madrid/hospital/rlafora/ciudadanos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https://www.comunidad.madrid/hospital/rlafora/profesionales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https://www.comunidad.madrid/hospital/rlafora/comunicacion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https://www.comunidad.madrid/hospital/rlafora/nosotros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Oferta asistencial</v>
      </c>
      <c r="C290" s="140" t="str">
        <f>IF( ISBLANK('03.Muestra'!$E13),"",'03.Muestra'!$E13)</f>
        <v>https://www.comunidad.madrid/hospital/rlafora/ciudadanos/oferta-asistencial</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https://www.comunidad.madrid/hospital/rlafora/ciudadanos/actividades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Ingreso</v>
      </c>
      <c r="C292" s="140" t="str">
        <f>IF( ISBLANK('03.Muestra'!$E15),"",'03.Muestra'!$E15)</f>
        <v>https://www.comunidad.madrid/hospital/rlafora/ciudadanos/ingreso</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https://www.comunidad.madrid/hospital/rlafora/reclamaciones-sugerencias-agradecimientos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Derechos deberes</v>
      </c>
      <c r="C294" s="140" t="str">
        <f>IF( ISBLANK('03.Muestra'!$E17),"",'03.Muestra'!$E17)</f>
        <v>https://www.comunidad.madrid/hospital/rlafora/ciudadanos/derechos-deberes-paciente</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formacion-docencia</v>
      </c>
      <c r="C295" s="140" t="str">
        <f>IF( ISBLANK('03.Muestra'!$E18),"",'03.Muestra'!$E18)</f>
        <v>https://www.comunidad.madrid/hospital/rlafora/profesionales/formacion-docencia</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Investigacion</v>
      </c>
      <c r="C296" s="140" t="str">
        <f>IF( ISBLANK('03.Muestra'!$E19),"",'03.Muestra'!$E19)</f>
        <v>https://www.comunidad.madrid/hospital/rlafora/profesionales/investigacion</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Galeria fotos</v>
      </c>
      <c r="C297" s="140" t="str">
        <f>IF( ISBLANK('03.Muestra'!$E20),"",'03.Muestra'!$E20)</f>
        <v>https://www.comunidad.madrid/hospital/rlafora/comunicacion/galeria-imagenes</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Transparencia</v>
      </c>
      <c r="C298" s="140" t="str">
        <f>IF( ISBLANK('03.Muestra'!$E21),"",'03.Muestra'!$E21)</f>
        <v>https://www.comunidad.madrid/hospital/rlafora/ciudadanos/transparencia</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Mapa Web</v>
      </c>
      <c r="C299" s="140" t="str">
        <f>IF( ISBLANK('03.Muestra'!$E22),"",'03.Muestra'!$E22)</f>
        <v>https://www.comunidad.madrid/hospital/rlafora/sitemap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Noticias</v>
      </c>
      <c r="C300" s="140" t="str">
        <f>IF( ISBLANK('03.Muestra'!$E23),"",'03.Muestra'!$E23)</f>
        <v>https://www.comunidad.madrid/hospital/rlafora/comunicacion/noticias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Aviso Legal</v>
      </c>
      <c r="C301" s="140" t="str">
        <f>IF( ISBLANK('03.Muestra'!$E24),"",'03.Muestra'!$E24)</f>
        <v>https://www.comunidad.madrid/hospital/rlafora/aviso-legal-privacidad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Accesibilidad</v>
      </c>
      <c r="C302" s="140" t="str">
        <f>IF( ISBLANK('03.Muestra'!$E25),"",'03.Muestra'!$E25)</f>
        <v>https://www.comunidad.madrid/hospital/rlafora/accesibilidad</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Buscador</v>
      </c>
      <c r="C303" s="140" t="str">
        <f>IF( ISBLANK('03.Muestra'!$E26),"",'03.Muestra'!$E26)</f>
        <v>https://www.comunidad.madrid/hospital/rlafora/buscar?search_api_fulltext=&amp;nombre=</v>
      </c>
      <c r="D303" s="164" t="s">
        <v>61</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https://www.comunidad.madrid/hospital/rlafora/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https://www.comunidad.madrid/hospital/rlafora/ciudadanos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https://www.comunidad.madrid/hospital/rlafora/profesionales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https://www.comunidad.madrid/hospital/rlafora/comunicacion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https://www.comunidad.madrid/hospital/rlafora/nosotros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Oferta asistencial</v>
      </c>
      <c r="C328" s="140" t="str">
        <f>IF( ISBLANK('03.Muestra'!$E13),"",'03.Muestra'!$E13)</f>
        <v>https://www.comunidad.madrid/hospital/rlafora/ciudadanos/oferta-asistencial</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https://www.comunidad.madrid/hospital/rlafora/ciudadanos/actividades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Ingreso</v>
      </c>
      <c r="C330" s="140" t="str">
        <f>IF( ISBLANK('03.Muestra'!$E15),"",'03.Muestra'!$E15)</f>
        <v>https://www.comunidad.madrid/hospital/rlafora/ciudadanos/ingreso</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https://www.comunidad.madrid/hospital/rlafora/reclamaciones-sugerencias-agradecimientos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Derechos deberes</v>
      </c>
      <c r="C332" s="140" t="str">
        <f>IF( ISBLANK('03.Muestra'!$E17),"",'03.Muestra'!$E17)</f>
        <v>https://www.comunidad.madrid/hospital/rlafora/ciudadanos/derechos-deberes-paciente</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formacion-docencia</v>
      </c>
      <c r="C333" s="140" t="str">
        <f>IF( ISBLANK('03.Muestra'!$E18),"",'03.Muestra'!$E18)</f>
        <v>https://www.comunidad.madrid/hospital/rlafora/profesionales/formacion-docencia</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Investigacion</v>
      </c>
      <c r="C334" s="140" t="str">
        <f>IF( ISBLANK('03.Muestra'!$E19),"",'03.Muestra'!$E19)</f>
        <v>https://www.comunidad.madrid/hospital/rlafora/profesionales/investigacion</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Galeria fotos</v>
      </c>
      <c r="C335" s="140" t="str">
        <f>IF( ISBLANK('03.Muestra'!$E20),"",'03.Muestra'!$E20)</f>
        <v>https://www.comunidad.madrid/hospital/rlafora/comunicacion/galeria-imagenes</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Transparencia</v>
      </c>
      <c r="C336" s="140" t="str">
        <f>IF( ISBLANK('03.Muestra'!$E21),"",'03.Muestra'!$E21)</f>
        <v>https://www.comunidad.madrid/hospital/rlafora/ciudadanos/transparencia</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Mapa Web</v>
      </c>
      <c r="C337" s="140" t="str">
        <f>IF( ISBLANK('03.Muestra'!$E22),"",'03.Muestra'!$E22)</f>
        <v>https://www.comunidad.madrid/hospital/rlafora/sitemap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Noticias</v>
      </c>
      <c r="C338" s="140" t="str">
        <f>IF( ISBLANK('03.Muestra'!$E23),"",'03.Muestra'!$E23)</f>
        <v>https://www.comunidad.madrid/hospital/rlafora/comunicacion/noticias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Aviso Legal</v>
      </c>
      <c r="C339" s="140" t="str">
        <f>IF( ISBLANK('03.Muestra'!$E24),"",'03.Muestra'!$E24)</f>
        <v>https://www.comunidad.madrid/hospital/rlafora/aviso-legal-privacidad</v>
      </c>
      <c r="D339" s="164" t="s">
        <v>61</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Accesibilidad</v>
      </c>
      <c r="C340" s="140" t="str">
        <f>IF( ISBLANK('03.Muestra'!$E25),"",'03.Muestra'!$E25)</f>
        <v>https://www.comunidad.madrid/hospital/rlafora/accesibilidad</v>
      </c>
      <c r="D340" s="164" t="s">
        <v>61</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Buscador</v>
      </c>
      <c r="C341" s="140" t="str">
        <f>IF( ISBLANK('03.Muestra'!$E26),"",'03.Muestra'!$E26)</f>
        <v>https://www.comunidad.madrid/hospital/rlafora/buscar?search_api_fulltext=&amp;nombre=</v>
      </c>
      <c r="D341" s="164" t="s">
        <v>61</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https://www.comunidad.madrid/hospital/rlafora/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https://www.comunidad.madrid/hospital/rlafora/ciudadanos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https://www.comunidad.madrid/hospital/rlafora/profesionales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https://www.comunidad.madrid/hospital/rlafora/comunicacion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https://www.comunidad.madrid/hospital/rlafora/nosotros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Oferta asistencial</v>
      </c>
      <c r="C366" s="140" t="str">
        <f>IF( ISBLANK('03.Muestra'!$E13),"",'03.Muestra'!$E13)</f>
        <v>https://www.comunidad.madrid/hospital/rlafora/ciudadanos/oferta-asistencial</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https://www.comunidad.madrid/hospital/rlafora/ciudadanos/actividades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Ingreso</v>
      </c>
      <c r="C368" s="140" t="str">
        <f>IF( ISBLANK('03.Muestra'!$E15),"",'03.Muestra'!$E15)</f>
        <v>https://www.comunidad.madrid/hospital/rlafora/ciudadanos/ingreso</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https://www.comunidad.madrid/hospital/rlafora/reclamaciones-sugerencias-agradecimientos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Derechos deberes</v>
      </c>
      <c r="C370" s="140" t="str">
        <f>IF( ISBLANK('03.Muestra'!$E17),"",'03.Muestra'!$E17)</f>
        <v>https://www.comunidad.madrid/hospital/rlafora/ciudadanos/derechos-deberes-paciente</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formacion-docencia</v>
      </c>
      <c r="C371" s="140" t="str">
        <f>IF( ISBLANK('03.Muestra'!$E18),"",'03.Muestra'!$E18)</f>
        <v>https://www.comunidad.madrid/hospital/rlafora/profesionales/formacion-docencia</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Investigacion</v>
      </c>
      <c r="C372" s="140" t="str">
        <f>IF( ISBLANK('03.Muestra'!$E19),"",'03.Muestra'!$E19)</f>
        <v>https://www.comunidad.madrid/hospital/rlafora/profesionales/investigacion</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Galeria fotos</v>
      </c>
      <c r="C373" s="140" t="str">
        <f>IF( ISBLANK('03.Muestra'!$E20),"",'03.Muestra'!$E20)</f>
        <v>https://www.comunidad.madrid/hospital/rlafora/comunicacion/galeria-imagenes</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Transparencia</v>
      </c>
      <c r="C374" s="140" t="str">
        <f>IF( ISBLANK('03.Muestra'!$E21),"",'03.Muestra'!$E21)</f>
        <v>https://www.comunidad.madrid/hospital/rlafora/ciudadanos/transparencia</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Mapa Web</v>
      </c>
      <c r="C375" s="140" t="str">
        <f>IF( ISBLANK('03.Muestra'!$E22),"",'03.Muestra'!$E22)</f>
        <v>https://www.comunidad.madrid/hospital/rlafora/sitemap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Noticias</v>
      </c>
      <c r="C376" s="140" t="str">
        <f>IF( ISBLANK('03.Muestra'!$E23),"",'03.Muestra'!$E23)</f>
        <v>https://www.comunidad.madrid/hospital/rlafora/comunicacion/noticias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Aviso Legal</v>
      </c>
      <c r="C377" s="140" t="str">
        <f>IF( ISBLANK('03.Muestra'!$E24),"",'03.Muestra'!$E24)</f>
        <v>https://www.comunidad.madrid/hospital/rlafora/aviso-legal-privacidad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Accesibilidad</v>
      </c>
      <c r="C378" s="140" t="str">
        <f>IF( ISBLANK('03.Muestra'!$E25),"",'03.Muestra'!$E25)</f>
        <v>https://www.comunidad.madrid/hospital/rlafora/accesibilidad</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Buscador</v>
      </c>
      <c r="C379" s="140" t="str">
        <f>IF( ISBLANK('03.Muestra'!$E26),"",'03.Muestra'!$E26)</f>
        <v>https://www.comunidad.madrid/hospital/rlafora/buscar?search_api_fulltext=&amp;nombre=</v>
      </c>
      <c r="D379" s="164" t="s">
        <v>73</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https://www.comunidad.madrid/hospital/rlafora/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https://www.comunidad.madrid/hospital/rlafora/ciudadanos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https://www.comunidad.madrid/hospital/rlafora/profesionales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https://www.comunidad.madrid/hospital/rlafora/comunicacion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https://www.comunidad.madrid/hospital/rlafora/nosotros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Oferta asistencial</v>
      </c>
      <c r="C404" s="140" t="str">
        <f>IF( ISBLANK('03.Muestra'!$E13),"",'03.Muestra'!$E13)</f>
        <v>https://www.comunidad.madrid/hospital/rlafora/ciudadanos/oferta-asistencial</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https://www.comunidad.madrid/hospital/rlafora/ciudadanos/actividades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Ingreso</v>
      </c>
      <c r="C406" s="140" t="str">
        <f>IF( ISBLANK('03.Muestra'!$E15),"",'03.Muestra'!$E15)</f>
        <v>https://www.comunidad.madrid/hospital/rlafora/ciudadanos/ingreso</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https://www.comunidad.madrid/hospital/rlafora/reclamaciones-sugerencias-agradecimientos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Derechos deberes</v>
      </c>
      <c r="C408" s="140" t="str">
        <f>IF( ISBLANK('03.Muestra'!$E17),"",'03.Muestra'!$E17)</f>
        <v>https://www.comunidad.madrid/hospital/rlafora/ciudadanos/derechos-deberes-paciente</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formacion-docencia</v>
      </c>
      <c r="C409" s="140" t="str">
        <f>IF( ISBLANK('03.Muestra'!$E18),"",'03.Muestra'!$E18)</f>
        <v>https://www.comunidad.madrid/hospital/rlafora/profesionales/formacion-docencia</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Investigacion</v>
      </c>
      <c r="C410" s="140" t="str">
        <f>IF( ISBLANK('03.Muestra'!$E19),"",'03.Muestra'!$E19)</f>
        <v>https://www.comunidad.madrid/hospital/rlafora/profesionales/investigacion</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Galeria fotos</v>
      </c>
      <c r="C411" s="140" t="str">
        <f>IF( ISBLANK('03.Muestra'!$E20),"",'03.Muestra'!$E20)</f>
        <v>https://www.comunidad.madrid/hospital/rlafora/comunicacion/galeria-imagenes</v>
      </c>
      <c r="D411" s="164" t="s">
        <v>61</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Transparencia</v>
      </c>
      <c r="C412" s="140" t="str">
        <f>IF( ISBLANK('03.Muestra'!$E21),"",'03.Muestra'!$E21)</f>
        <v>https://www.comunidad.madrid/hospital/rlafora/ciudadanos/transparencia</v>
      </c>
      <c r="D412" s="164" t="s">
        <v>61</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Mapa Web</v>
      </c>
      <c r="C413" s="140" t="str">
        <f>IF( ISBLANK('03.Muestra'!$E22),"",'03.Muestra'!$E22)</f>
        <v>https://www.comunidad.madrid/hospital/rlafora/sitemap</v>
      </c>
      <c r="D413" s="164" t="s">
        <v>61</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Noticias</v>
      </c>
      <c r="C414" s="140" t="str">
        <f>IF( ISBLANK('03.Muestra'!$E23),"",'03.Muestra'!$E23)</f>
        <v>https://www.comunidad.madrid/hospital/rlafora/comunicacion/noticias</v>
      </c>
      <c r="D414" s="164" t="s">
        <v>61</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Aviso Legal</v>
      </c>
      <c r="C415" s="140" t="str">
        <f>IF( ISBLANK('03.Muestra'!$E24),"",'03.Muestra'!$E24)</f>
        <v>https://www.comunidad.madrid/hospital/rlafora/aviso-legal-privacidad</v>
      </c>
      <c r="D415" s="164" t="s">
        <v>61</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Accesibilidad</v>
      </c>
      <c r="C416" s="140" t="str">
        <f>IF( ISBLANK('03.Muestra'!$E25),"",'03.Muestra'!$E25)</f>
        <v>https://www.comunidad.madrid/hospital/rlafora/accesibilidad</v>
      </c>
      <c r="D416" s="164" t="s">
        <v>61</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Buscador</v>
      </c>
      <c r="C417" s="140" t="str">
        <f>IF( ISBLANK('03.Muestra'!$E26),"",'03.Muestra'!$E26)</f>
        <v>https://www.comunidad.madrid/hospital/rlafora/buscar?search_api_fulltext=&amp;nombre=</v>
      </c>
      <c r="D417" s="164" t="s">
        <v>61</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https://www.comunidad.madrid/hospital/rlafora/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https://www.comunidad.madrid/hospital/rlafora/ciudadanos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https://www.comunidad.madrid/hospital/rlafora/profesionales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https://www.comunidad.madrid/hospital/rlafora/comunicacion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https://www.comunidad.madrid/hospital/rlafora/nosotros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Oferta asistencial</v>
      </c>
      <c r="C442" s="140" t="str">
        <f>IF( ISBLANK('03.Muestra'!$E13),"",'03.Muestra'!$E13)</f>
        <v>https://www.comunidad.madrid/hospital/rlafora/ciudadanos/oferta-asistencial</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https://www.comunidad.madrid/hospital/rlafora/ciudadanos/actividades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Ingreso</v>
      </c>
      <c r="C444" s="140" t="str">
        <f>IF( ISBLANK('03.Muestra'!$E15),"",'03.Muestra'!$E15)</f>
        <v>https://www.comunidad.madrid/hospital/rlafora/ciudadanos/ingreso</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https://www.comunidad.madrid/hospital/rlafora/reclamaciones-sugerencias-agradecimientos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Derechos deberes</v>
      </c>
      <c r="C446" s="140" t="str">
        <f>IF( ISBLANK('03.Muestra'!$E17),"",'03.Muestra'!$E17)</f>
        <v>https://www.comunidad.madrid/hospital/rlafora/ciudadanos/derechos-deberes-paciente</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formacion-docencia</v>
      </c>
      <c r="C447" s="140" t="str">
        <f>IF( ISBLANK('03.Muestra'!$E18),"",'03.Muestra'!$E18)</f>
        <v>https://www.comunidad.madrid/hospital/rlafora/profesionales/formacion-docencia</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Investigacion</v>
      </c>
      <c r="C448" s="140" t="str">
        <f>IF( ISBLANK('03.Muestra'!$E19),"",'03.Muestra'!$E19)</f>
        <v>https://www.comunidad.madrid/hospital/rlafora/profesionales/investigacion</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Galeria fotos</v>
      </c>
      <c r="C449" s="140" t="str">
        <f>IF( ISBLANK('03.Muestra'!$E20),"",'03.Muestra'!$E20)</f>
        <v>https://www.comunidad.madrid/hospital/rlafora/comunicacion/galeria-imagenes</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Transparencia</v>
      </c>
      <c r="C450" s="140" t="str">
        <f>IF( ISBLANK('03.Muestra'!$E21),"",'03.Muestra'!$E21)</f>
        <v>https://www.comunidad.madrid/hospital/rlafora/ciudadanos/transparencia</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Mapa Web</v>
      </c>
      <c r="C451" s="140" t="str">
        <f>IF( ISBLANK('03.Muestra'!$E22),"",'03.Muestra'!$E22)</f>
        <v>https://www.comunidad.madrid/hospital/rlafora/sitemap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Noticias</v>
      </c>
      <c r="C452" s="140" t="str">
        <f>IF( ISBLANK('03.Muestra'!$E23),"",'03.Muestra'!$E23)</f>
        <v>https://www.comunidad.madrid/hospital/rlafora/comunicacion/noticias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Aviso Legal</v>
      </c>
      <c r="C453" s="140" t="str">
        <f>IF( ISBLANK('03.Muestra'!$E24),"",'03.Muestra'!$E24)</f>
        <v>https://www.comunidad.madrid/hospital/rlafora/aviso-legal-privacidad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Accesibilidad</v>
      </c>
      <c r="C454" s="140" t="str">
        <f>IF( ISBLANK('03.Muestra'!$E25),"",'03.Muestra'!$E25)</f>
        <v>https://www.comunidad.madrid/hospital/rlafora/accesibilidad</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Buscador</v>
      </c>
      <c r="C455" s="140" t="str">
        <f>IF( ISBLANK('03.Muestra'!$E26),"",'03.Muestra'!$E26)</f>
        <v>https://www.comunidad.madrid/hospital/rlafora/buscar?search_api_fulltext=&amp;nombre=</v>
      </c>
      <c r="D455" s="164" t="s">
        <v>61</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https://www.comunidad.madrid/hospital/rlafora/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https://www.comunidad.madrid/hospital/rlafora/ciudadanos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https://www.comunidad.madrid/hospital/rlafora/profesionales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https://www.comunidad.madrid/hospital/rlafora/comunicacion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https://www.comunidad.madrid/hospital/rlafora/nosotros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Oferta asistencial</v>
      </c>
      <c r="C480" s="140" t="str">
        <f>IF( ISBLANK('03.Muestra'!$E13),"",'03.Muestra'!$E13)</f>
        <v>https://www.comunidad.madrid/hospital/rlafora/ciudadanos/oferta-asistencial</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https://www.comunidad.madrid/hospital/rlafora/ciudadanos/actividades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Ingreso</v>
      </c>
      <c r="C482" s="140" t="str">
        <f>IF( ISBLANK('03.Muestra'!$E15),"",'03.Muestra'!$E15)</f>
        <v>https://www.comunidad.madrid/hospital/rlafora/ciudadanos/ingreso</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https://www.comunidad.madrid/hospital/rlafora/reclamaciones-sugerencias-agradecimientos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Derechos deberes</v>
      </c>
      <c r="C484" s="140" t="str">
        <f>IF( ISBLANK('03.Muestra'!$E17),"",'03.Muestra'!$E17)</f>
        <v>https://www.comunidad.madrid/hospital/rlafora/ciudadanos/derechos-deberes-paciente</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formacion-docencia</v>
      </c>
      <c r="C485" s="140" t="str">
        <f>IF( ISBLANK('03.Muestra'!$E18),"",'03.Muestra'!$E18)</f>
        <v>https://www.comunidad.madrid/hospital/rlafora/profesionales/formacion-docencia</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Investigacion</v>
      </c>
      <c r="C486" s="140" t="str">
        <f>IF( ISBLANK('03.Muestra'!$E19),"",'03.Muestra'!$E19)</f>
        <v>https://www.comunidad.madrid/hospital/rlafora/profesionales/investigacion</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Galeria fotos</v>
      </c>
      <c r="C487" s="140" t="str">
        <f>IF( ISBLANK('03.Muestra'!$E20),"",'03.Muestra'!$E20)</f>
        <v>https://www.comunidad.madrid/hospital/rlafora/comunicacion/galeria-imagenes</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Transparencia</v>
      </c>
      <c r="C488" s="140" t="str">
        <f>IF( ISBLANK('03.Muestra'!$E21),"",'03.Muestra'!$E21)</f>
        <v>https://www.comunidad.madrid/hospital/rlafora/ciudadanos/transparencia</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Mapa Web</v>
      </c>
      <c r="C489" s="140" t="str">
        <f>IF( ISBLANK('03.Muestra'!$E22),"",'03.Muestra'!$E22)</f>
        <v>https://www.comunidad.madrid/hospital/rlafora/sitemap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Noticias</v>
      </c>
      <c r="C490" s="140" t="str">
        <f>IF( ISBLANK('03.Muestra'!$E23),"",'03.Muestra'!$E23)</f>
        <v>https://www.comunidad.madrid/hospital/rlafora/comunicacion/noticias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Aviso Legal</v>
      </c>
      <c r="C491" s="140" t="str">
        <f>IF( ISBLANK('03.Muestra'!$E24),"",'03.Muestra'!$E24)</f>
        <v>https://www.comunidad.madrid/hospital/rlafora/aviso-legal-privacidad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Accesibilidad</v>
      </c>
      <c r="C492" s="140" t="str">
        <f>IF( ISBLANK('03.Muestra'!$E25),"",'03.Muestra'!$E25)</f>
        <v>https://www.comunidad.madrid/hospital/rlafora/accesibilidad</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Buscador</v>
      </c>
      <c r="C493" s="140" t="str">
        <f>IF( ISBLANK('03.Muestra'!$E26),"",'03.Muestra'!$E26)</f>
        <v>https://www.comunidad.madrid/hospital/rlafora/buscar?search_api_fulltext=&amp;nombre=</v>
      </c>
      <c r="D493" s="164" t="s">
        <v>73</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ref="D494:D509" si="25">IF(AND(B494&lt;&gt;"",C494&lt;&gt;""),"N/T","")</f>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https://www.comunidad.madrid/hospital/rlafora/</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https://www.comunidad.madrid/hospital/rlafora/ciudadanos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19</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https://www.comunidad.madrid/hospital/rlafora/profesionales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https://www.comunidad.madrid/hospital/rlafora/comunicacion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https://www.comunidad.madrid/hospital/rlafora/nosotros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Oferta asistencial</v>
      </c>
      <c r="C518" s="140" t="str">
        <f>IF( ISBLANK('03.Muestra'!$E13),"",'03.Muestra'!$E13)</f>
        <v>https://www.comunidad.madrid/hospital/rlafora/ciudadanos/oferta-asistencial</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https://www.comunidad.madrid/hospital/rlafora/ciudadanos/actividades</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Ingreso</v>
      </c>
      <c r="C520" s="140" t="str">
        <f>IF( ISBLANK('03.Muestra'!$E15),"",'03.Muestra'!$E15)</f>
        <v>https://www.comunidad.madrid/hospital/rlafora/ciudadanos/ingreso</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https://www.comunidad.madrid/hospital/rlafora/reclamaciones-sugerencias-agradecimientos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Derechos deberes</v>
      </c>
      <c r="C522" s="140" t="str">
        <f>IF( ISBLANK('03.Muestra'!$E17),"",'03.Muestra'!$E17)</f>
        <v>https://www.comunidad.madrid/hospital/rlafora/ciudadanos/derechos-deberes-paciente</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formacion-docencia</v>
      </c>
      <c r="C523" s="140" t="str">
        <f>IF( ISBLANK('03.Muestra'!$E18),"",'03.Muestra'!$E18)</f>
        <v>https://www.comunidad.madrid/hospital/rlafora/profesionales/formacion-docencia</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Investigacion</v>
      </c>
      <c r="C524" s="140" t="str">
        <f>IF( ISBLANK('03.Muestra'!$E19),"",'03.Muestra'!$E19)</f>
        <v>https://www.comunidad.madrid/hospital/rlafora/profesionales/investigacion</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Galeria fotos</v>
      </c>
      <c r="C525" s="140" t="str">
        <f>IF( ISBLANK('03.Muestra'!$E20),"",'03.Muestra'!$E20)</f>
        <v>https://www.comunidad.madrid/hospital/rlafora/comunicacion/galeria-imagenes</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Transparencia</v>
      </c>
      <c r="C526" s="140" t="str">
        <f>IF( ISBLANK('03.Muestra'!$E21),"",'03.Muestra'!$E21)</f>
        <v>https://www.comunidad.madrid/hospital/rlafora/ciudadanos/transparencia</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Mapa Web</v>
      </c>
      <c r="C527" s="140" t="str">
        <f>IF( ISBLANK('03.Muestra'!$E22),"",'03.Muestra'!$E22)</f>
        <v>https://www.comunidad.madrid/hospital/rlafora/sitemap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Noticias</v>
      </c>
      <c r="C528" s="140" t="str">
        <f>IF( ISBLANK('03.Muestra'!$E23),"",'03.Muestra'!$E23)</f>
        <v>https://www.comunidad.madrid/hospital/rlafora/comunicacion/noticias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Aviso Legal</v>
      </c>
      <c r="C529" s="140" t="str">
        <f>IF( ISBLANK('03.Muestra'!$E24),"",'03.Muestra'!$E24)</f>
        <v>https://www.comunidad.madrid/hospital/rlafora/aviso-legal-privacidad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Accesibilidad</v>
      </c>
      <c r="C530" s="140" t="str">
        <f>IF( ISBLANK('03.Muestra'!$E25),"",'03.Muestra'!$E25)</f>
        <v>https://www.comunidad.madrid/hospital/rlafora/accesibilidad</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Buscador</v>
      </c>
      <c r="C531" s="140" t="str">
        <f>IF( ISBLANK('03.Muestra'!$E26),"",'03.Muestra'!$E26)</f>
        <v>https://www.comunidad.madrid/hospital/rlafora/buscar?search_api_fulltext=&amp;nombre=</v>
      </c>
      <c r="D531" s="164" t="s">
        <v>61</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https://www.comunidad.madrid/hospital/rlafora/</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https://www.comunidad.madrid/hospital/rlafora/ciudadanos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19</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https://www.comunidad.madrid/hospital/rlafora/profesionales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https://www.comunidad.madrid/hospital/rlafora/comunicacion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https://www.comunidad.madrid/hospital/rlafora/nosotros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Oferta asistencial</v>
      </c>
      <c r="C556" s="140" t="str">
        <f>IF( ISBLANK('03.Muestra'!$E13),"",'03.Muestra'!$E13)</f>
        <v>https://www.comunidad.madrid/hospital/rlafora/ciudadanos/oferta-asistencial</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https://www.comunidad.madrid/hospital/rlafora/ciudadanos/actividades</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Ingreso</v>
      </c>
      <c r="C558" s="140" t="str">
        <f>IF( ISBLANK('03.Muestra'!$E15),"",'03.Muestra'!$E15)</f>
        <v>https://www.comunidad.madrid/hospital/rlafora/ciudadanos/ingreso</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https://www.comunidad.madrid/hospital/rlafora/reclamaciones-sugerencias-agradecimientos</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Derechos deberes</v>
      </c>
      <c r="C560" s="140" t="str">
        <f>IF( ISBLANK('03.Muestra'!$E17),"",'03.Muestra'!$E17)</f>
        <v>https://www.comunidad.madrid/hospital/rlafora/ciudadanos/derechos-deberes-paciente</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formacion-docencia</v>
      </c>
      <c r="C561" s="140" t="str">
        <f>IF( ISBLANK('03.Muestra'!$E18),"",'03.Muestra'!$E18)</f>
        <v>https://www.comunidad.madrid/hospital/rlafora/profesionales/formacion-docencia</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Investigacion</v>
      </c>
      <c r="C562" s="140" t="str">
        <f>IF( ISBLANK('03.Muestra'!$E19),"",'03.Muestra'!$E19)</f>
        <v>https://www.comunidad.madrid/hospital/rlafora/profesionales/investigacion</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Galeria fotos</v>
      </c>
      <c r="C563" s="140" t="str">
        <f>IF( ISBLANK('03.Muestra'!$E20),"",'03.Muestra'!$E20)</f>
        <v>https://www.comunidad.madrid/hospital/rlafora/comunicacion/galeria-imagenes</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Transparencia</v>
      </c>
      <c r="C564" s="140" t="str">
        <f>IF( ISBLANK('03.Muestra'!$E21),"",'03.Muestra'!$E21)</f>
        <v>https://www.comunidad.madrid/hospital/rlafora/ciudadanos/transparencia</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Mapa Web</v>
      </c>
      <c r="C565" s="140" t="str">
        <f>IF( ISBLANK('03.Muestra'!$E22),"",'03.Muestra'!$E22)</f>
        <v>https://www.comunidad.madrid/hospital/rlafora/sitemap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Noticias</v>
      </c>
      <c r="C566" s="140" t="str">
        <f>IF( ISBLANK('03.Muestra'!$E23),"",'03.Muestra'!$E23)</f>
        <v>https://www.comunidad.madrid/hospital/rlafora/comunicacion/noticias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Aviso Legal</v>
      </c>
      <c r="C567" s="140" t="str">
        <f>IF( ISBLANK('03.Muestra'!$E24),"",'03.Muestra'!$E24)</f>
        <v>https://www.comunidad.madrid/hospital/rlafora/aviso-legal-privacidad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Accesibilidad</v>
      </c>
      <c r="C568" s="140" t="str">
        <f>IF( ISBLANK('03.Muestra'!$E25),"",'03.Muestra'!$E25)</f>
        <v>https://www.comunidad.madrid/hospital/rlafora/accesibilidad</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Buscador</v>
      </c>
      <c r="C569" s="140" t="str">
        <f>IF( ISBLANK('03.Muestra'!$E26),"",'03.Muestra'!$E26)</f>
        <v>https://www.comunidad.madrid/hospital/rlafora/buscar?search_api_fulltext=&amp;nombre=</v>
      </c>
      <c r="D569" s="164" t="s">
        <v>61</v>
      </c>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https://www.comunidad.madrid/hospital/rlafora/</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https://www.comunidad.madrid/hospital/rlafora/ciudadanos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19</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https://www.comunidad.madrid/hospital/rlafora/profesionales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ISBLANK('03.Muestra'!$E11),"",'03.Muestra'!$E11)</f>
        <v>https://www.comunidad.madrid/hospital/rlafora/comunicacion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https://www.comunidad.madrid/hospital/rlafora/nosotros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Oferta asistencial</v>
      </c>
      <c r="C594" s="140" t="str">
        <f>IF( ISBLANK('03.Muestra'!$E13),"",'03.Muestra'!$E13)</f>
        <v>https://www.comunidad.madrid/hospital/rlafora/ciudadanos/oferta-asistencial</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ISBLANK('03.Muestra'!$E14),"",'03.Muestra'!$E14)</f>
        <v>https://www.comunidad.madrid/hospital/rlafora/ciudadanos/actividades</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Ingreso</v>
      </c>
      <c r="C596" s="140" t="str">
        <f>IF( ISBLANK('03.Muestra'!$E15),"",'03.Muestra'!$E15)</f>
        <v>https://www.comunidad.madrid/hospital/rlafora/ciudadanos/ingreso</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ISBLANK('03.Muestra'!$E16),"",'03.Muestra'!$E16)</f>
        <v>https://www.comunidad.madrid/hospital/rlafora/reclamaciones-sugerencias-agradecimientos</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Derechos deberes</v>
      </c>
      <c r="C598" s="140" t="str">
        <f>IF( ISBLANK('03.Muestra'!$E17),"",'03.Muestra'!$E17)</f>
        <v>https://www.comunidad.madrid/hospital/rlafora/ciudadanos/derechos-deberes-paciente</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formacion-docencia</v>
      </c>
      <c r="C599" s="140" t="str">
        <f>IF( ISBLANK('03.Muestra'!$E18),"",'03.Muestra'!$E18)</f>
        <v>https://www.comunidad.madrid/hospital/rlafora/profesionales/formacion-docencia</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Investigacion</v>
      </c>
      <c r="C600" s="140" t="str">
        <f>IF( ISBLANK('03.Muestra'!$E19),"",'03.Muestra'!$E19)</f>
        <v>https://www.comunidad.madrid/hospital/rlafora/profesionales/investigacion</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Galeria fotos</v>
      </c>
      <c r="C601" s="140" t="str">
        <f>IF( ISBLANK('03.Muestra'!$E20),"",'03.Muestra'!$E20)</f>
        <v>https://www.comunidad.madrid/hospital/rlafora/comunicacion/galeria-imagenes</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Transparencia</v>
      </c>
      <c r="C602" s="140" t="str">
        <f>IF( ISBLANK('03.Muestra'!$E21),"",'03.Muestra'!$E21)</f>
        <v>https://www.comunidad.madrid/hospital/rlafora/ciudadanos/transparencia</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Mapa Web</v>
      </c>
      <c r="C603" s="140" t="str">
        <f>IF( ISBLANK('03.Muestra'!$E22),"",'03.Muestra'!$E22)</f>
        <v>https://www.comunidad.madrid/hospital/rlafora/sitemap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Noticias</v>
      </c>
      <c r="C604" s="140" t="str">
        <f>IF( ISBLANK('03.Muestra'!$E23),"",'03.Muestra'!$E23)</f>
        <v>https://www.comunidad.madrid/hospital/rlafora/comunicacion/noticias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Aviso Legal</v>
      </c>
      <c r="C605" s="140" t="str">
        <f>IF( ISBLANK('03.Muestra'!$E24),"",'03.Muestra'!$E24)</f>
        <v>https://www.comunidad.madrid/hospital/rlafora/aviso-legal-privacidad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Accesibilidad</v>
      </c>
      <c r="C606" s="140" t="str">
        <f>IF( ISBLANK('03.Muestra'!$E25),"",'03.Muestra'!$E25)</f>
        <v>https://www.comunidad.madrid/hospital/rlafora/accesibilidad</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Buscador</v>
      </c>
      <c r="C607" s="140" t="str">
        <f>IF( ISBLANK('03.Muestra'!$E26),"",'03.Muestra'!$E26)</f>
        <v>https://www.comunidad.madrid/hospital/rlafora/buscar?search_api_fulltext=&amp;nombre=</v>
      </c>
      <c r="D607" s="164" t="s">
        <v>73</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ref="D608:D623" si="31">IF(AND(B608&lt;&gt;"",C608&lt;&gt;""),"N/T","")</f>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https://www.comunidad.madrid/hospital/rlafora/</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https://www.comunidad.madrid/hospital/rlafora/ciudadanos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19</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https://www.comunidad.madrid/hospital/rlafora/profesionales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https://www.comunidad.madrid/hospital/rlafora/comunicacion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https://www.comunidad.madrid/hospital/rlafora/nosotros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Oferta asistencial</v>
      </c>
      <c r="C632" s="140" t="str">
        <f>IF( ISBLANK('03.Muestra'!$E13),"",'03.Muestra'!$E13)</f>
        <v>https://www.comunidad.madrid/hospital/rlafora/ciudadanos/oferta-asistencial</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https://www.comunidad.madrid/hospital/rlafora/ciudadanos/actividades</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Ingreso</v>
      </c>
      <c r="C634" s="140" t="str">
        <f>IF( ISBLANK('03.Muestra'!$E15),"",'03.Muestra'!$E15)</f>
        <v>https://www.comunidad.madrid/hospital/rlafora/ciudadanos/ingreso</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https://www.comunidad.madrid/hospital/rlafora/reclamaciones-sugerencias-agradecimientos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Derechos deberes</v>
      </c>
      <c r="C636" s="140" t="str">
        <f>IF( ISBLANK('03.Muestra'!$E17),"",'03.Muestra'!$E17)</f>
        <v>https://www.comunidad.madrid/hospital/rlafora/ciudadanos/derechos-deberes-paciente</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formacion-docencia</v>
      </c>
      <c r="C637" s="140" t="str">
        <f>IF( ISBLANK('03.Muestra'!$E18),"",'03.Muestra'!$E18)</f>
        <v>https://www.comunidad.madrid/hospital/rlafora/profesionales/formacion-docencia</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Investigacion</v>
      </c>
      <c r="C638" s="140" t="str">
        <f>IF( ISBLANK('03.Muestra'!$E19),"",'03.Muestra'!$E19)</f>
        <v>https://www.comunidad.madrid/hospital/rlafora/profesionales/investigacion</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Galeria fotos</v>
      </c>
      <c r="C639" s="140" t="str">
        <f>IF( ISBLANK('03.Muestra'!$E20),"",'03.Muestra'!$E20)</f>
        <v>https://www.comunidad.madrid/hospital/rlafora/comunicacion/galeria-imagenes</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Transparencia</v>
      </c>
      <c r="C640" s="140" t="str">
        <f>IF( ISBLANK('03.Muestra'!$E21),"",'03.Muestra'!$E21)</f>
        <v>https://www.comunidad.madrid/hospital/rlafora/ciudadanos/transparencia</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Mapa Web</v>
      </c>
      <c r="C641" s="140" t="str">
        <f>IF( ISBLANK('03.Muestra'!$E22),"",'03.Muestra'!$E22)</f>
        <v>https://www.comunidad.madrid/hospital/rlafora/sitemap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Noticias</v>
      </c>
      <c r="C642" s="140" t="str">
        <f>IF( ISBLANK('03.Muestra'!$E23),"",'03.Muestra'!$E23)</f>
        <v>https://www.comunidad.madrid/hospital/rlafora/comunicacion/noticias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Aviso Legal</v>
      </c>
      <c r="C643" s="140" t="str">
        <f>IF( ISBLANK('03.Muestra'!$E24),"",'03.Muestra'!$E24)</f>
        <v>https://www.comunidad.madrid/hospital/rlafora/aviso-legal-privacidad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Accesibilidad</v>
      </c>
      <c r="C644" s="140" t="str">
        <f>IF( ISBLANK('03.Muestra'!$E25),"",'03.Muestra'!$E25)</f>
        <v>https://www.comunidad.madrid/hospital/rlafora/accesibilidad</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Buscador</v>
      </c>
      <c r="C645" s="140" t="str">
        <f>IF( ISBLANK('03.Muestra'!$E26),"",'03.Muestra'!$E26)</f>
        <v>https://www.comunidad.madrid/hospital/rlafora/buscar?search_api_fulltext=&amp;nombre=</v>
      </c>
      <c r="D645" s="164" t="s">
        <v>61</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https://www.comunidad.madrid/hospital/rlafora/</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https://www.comunidad.madrid/hospital/rlafora/ciudadanos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19</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https://www.comunidad.madrid/hospital/rlafora/profesionales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Comunicaciones</v>
      </c>
      <c r="C668" s="140" t="str">
        <f>IF( ISBLANK('03.Muestra'!$E11),"",'03.Muestra'!$E11)</f>
        <v>https://www.comunidad.madrid/hospital/rlafora/comunicacion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https://www.comunidad.madrid/hospital/rlafora/nosotros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Oferta asistencial</v>
      </c>
      <c r="C670" s="140" t="str">
        <f>IF( ISBLANK('03.Muestra'!$E13),"",'03.Muestra'!$E13)</f>
        <v>https://www.comunidad.madrid/hospital/rlafora/ciudadanos/oferta-asistencial</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Actividades</v>
      </c>
      <c r="C671" s="140" t="str">
        <f>IF( ISBLANK('03.Muestra'!$E14),"",'03.Muestra'!$E14)</f>
        <v>https://www.comunidad.madrid/hospital/rlafora/ciudadanos/actividades</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Ingreso</v>
      </c>
      <c r="C672" s="140" t="str">
        <f>IF( ISBLANK('03.Muestra'!$E15),"",'03.Muestra'!$E15)</f>
        <v>https://www.comunidad.madrid/hospital/rlafora/ciudadanos/ingreso</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Reclamaciones</v>
      </c>
      <c r="C673" s="140" t="str">
        <f>IF( ISBLANK('03.Muestra'!$E16),"",'03.Muestra'!$E16)</f>
        <v>https://www.comunidad.madrid/hospital/rlafora/reclamaciones-sugerencias-agradecimientos</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Derechos deberes</v>
      </c>
      <c r="C674" s="140" t="str">
        <f>IF( ISBLANK('03.Muestra'!$E17),"",'03.Muestra'!$E17)</f>
        <v>https://www.comunidad.madrid/hospital/rlafora/ciudadanos/derechos-deberes-paciente</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formacion-docencia</v>
      </c>
      <c r="C675" s="140" t="str">
        <f>IF( ISBLANK('03.Muestra'!$E18),"",'03.Muestra'!$E18)</f>
        <v>https://www.comunidad.madrid/hospital/rlafora/profesionales/formacion-docencia</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Investigacion</v>
      </c>
      <c r="C676" s="140" t="str">
        <f>IF( ISBLANK('03.Muestra'!$E19),"",'03.Muestra'!$E19)</f>
        <v>https://www.comunidad.madrid/hospital/rlafora/profesionales/investigacion</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Galeria fotos</v>
      </c>
      <c r="C677" s="140" t="str">
        <f>IF( ISBLANK('03.Muestra'!$E20),"",'03.Muestra'!$E20)</f>
        <v>https://www.comunidad.madrid/hospital/rlafora/comunicacion/galeria-imagenes</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Transparencia</v>
      </c>
      <c r="C678" s="140" t="str">
        <f>IF( ISBLANK('03.Muestra'!$E21),"",'03.Muestra'!$E21)</f>
        <v>https://www.comunidad.madrid/hospital/rlafora/ciudadanos/transparencia</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Mapa Web</v>
      </c>
      <c r="C679" s="140" t="str">
        <f>IF( ISBLANK('03.Muestra'!$E22),"",'03.Muestra'!$E22)</f>
        <v>https://www.comunidad.madrid/hospital/rlafora/sitemap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Noticias</v>
      </c>
      <c r="C680" s="140" t="str">
        <f>IF( ISBLANK('03.Muestra'!$E23),"",'03.Muestra'!$E23)</f>
        <v>https://www.comunidad.madrid/hospital/rlafora/comunicacion/noticias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Aviso Legal</v>
      </c>
      <c r="C681" s="140" t="str">
        <f>IF( ISBLANK('03.Muestra'!$E24),"",'03.Muestra'!$E24)</f>
        <v>https://www.comunidad.madrid/hospital/rlafora/aviso-legal-privacidad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Accesibilidad</v>
      </c>
      <c r="C682" s="140" t="str">
        <f>IF( ISBLANK('03.Muestra'!$E25),"",'03.Muestra'!$E25)</f>
        <v>https://www.comunidad.madrid/hospital/rlafora/accesibilidad</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Buscador</v>
      </c>
      <c r="C683" s="140" t="str">
        <f>IF( ISBLANK('03.Muestra'!$E26),"",'03.Muestra'!$E26)</f>
        <v>https://www.comunidad.madrid/hospital/rlafora/buscar?search_api_fulltext=&amp;nombre=</v>
      </c>
      <c r="D683" s="164" t="s">
        <v>61</v>
      </c>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Páginal principal</v>
      </c>
      <c r="C703" s="140" t="str">
        <f>IF( ISBLANK('03.Muestra'!$E8),"",'03.Muestra'!$E8)</f>
        <v>https://www.comunidad.madrid/hospital/rlafora/</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https://www.comunidad.madrid/hospital/rlafora/ciudadanos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19</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https://www.comunidad.madrid/hospital/rlafora/profesionales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Comunicaciones</v>
      </c>
      <c r="C706" s="140" t="str">
        <f>IF( ISBLANK('03.Muestra'!$E11),"",'03.Muestra'!$E11)</f>
        <v>https://www.comunidad.madrid/hospital/rlafora/comunicacion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https://www.comunidad.madrid/hospital/rlafora/nosotros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Oferta asistencial</v>
      </c>
      <c r="C708" s="140" t="str">
        <f>IF( ISBLANK('03.Muestra'!$E13),"",'03.Muestra'!$E13)</f>
        <v>https://www.comunidad.madrid/hospital/rlafora/ciudadanos/oferta-asistencial</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Actividades</v>
      </c>
      <c r="C709" s="140" t="str">
        <f>IF( ISBLANK('03.Muestra'!$E14),"",'03.Muestra'!$E14)</f>
        <v>https://www.comunidad.madrid/hospital/rlafora/ciudadanos/actividades</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Ingreso</v>
      </c>
      <c r="C710" s="140" t="str">
        <f>IF( ISBLANK('03.Muestra'!$E15),"",'03.Muestra'!$E15)</f>
        <v>https://www.comunidad.madrid/hospital/rlafora/ciudadanos/ingreso</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Reclamaciones</v>
      </c>
      <c r="C711" s="140" t="str">
        <f>IF( ISBLANK('03.Muestra'!$E16),"",'03.Muestra'!$E16)</f>
        <v>https://www.comunidad.madrid/hospital/rlafora/reclamaciones-sugerencias-agradecimientos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Derechos deberes</v>
      </c>
      <c r="C712" s="140" t="str">
        <f>IF( ISBLANK('03.Muestra'!$E17),"",'03.Muestra'!$E17)</f>
        <v>https://www.comunidad.madrid/hospital/rlafora/ciudadanos/derechos-deberes-paciente</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formacion-docencia</v>
      </c>
      <c r="C713" s="140" t="str">
        <f>IF( ISBLANK('03.Muestra'!$E18),"",'03.Muestra'!$E18)</f>
        <v>https://www.comunidad.madrid/hospital/rlafora/profesionales/formacion-docencia</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Investigacion</v>
      </c>
      <c r="C714" s="140" t="str">
        <f>IF( ISBLANK('03.Muestra'!$E19),"",'03.Muestra'!$E19)</f>
        <v>https://www.comunidad.madrid/hospital/rlafora/profesionales/investigacion</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Galeria fotos</v>
      </c>
      <c r="C715" s="140" t="str">
        <f>IF( ISBLANK('03.Muestra'!$E20),"",'03.Muestra'!$E20)</f>
        <v>https://www.comunidad.madrid/hospital/rlafora/comunicacion/galeria-imagenes</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Transparencia</v>
      </c>
      <c r="C716" s="140" t="str">
        <f>IF( ISBLANK('03.Muestra'!$E21),"",'03.Muestra'!$E21)</f>
        <v>https://www.comunidad.madrid/hospital/rlafora/ciudadanos/transparencia</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Mapa Web</v>
      </c>
      <c r="C717" s="140" t="str">
        <f>IF( ISBLANK('03.Muestra'!$E22),"",'03.Muestra'!$E22)</f>
        <v>https://www.comunidad.madrid/hospital/rlafora/sitemap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Noticias</v>
      </c>
      <c r="C718" s="140" t="str">
        <f>IF( ISBLANK('03.Muestra'!$E23),"",'03.Muestra'!$E23)</f>
        <v>https://www.comunidad.madrid/hospital/rlafora/comunicacion/noticias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Aviso Legal</v>
      </c>
      <c r="C719" s="140" t="str">
        <f>IF( ISBLANK('03.Muestra'!$E24),"",'03.Muestra'!$E24)</f>
        <v>https://www.comunidad.madrid/hospital/rlafora/aviso-legal-privacidad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Accesibilidad</v>
      </c>
      <c r="C720" s="140" t="str">
        <f>IF( ISBLANK('03.Muestra'!$E25),"",'03.Muestra'!$E25)</f>
        <v>https://www.comunidad.madrid/hospital/rlafora/accesibilidad</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Buscador</v>
      </c>
      <c r="C721" s="140" t="str">
        <f>IF( ISBLANK('03.Muestra'!$E26),"",'03.Muestra'!$E26)</f>
        <v>https://www.comunidad.madrid/hospital/rlafora/buscar?search_api_fulltext=&amp;nombre=</v>
      </c>
      <c r="D721" s="164" t="s">
        <v>61</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ref="D723:D737" si="37">IF(AND(B723&lt;&gt;"",C723&lt;&gt;""),"N/T","")</f>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Páginal principal</v>
      </c>
      <c r="C741" s="140" t="str">
        <f>IF( ISBLANK('03.Muestra'!$E8),"",'03.Muestra'!$E8)</f>
        <v>https://www.comunidad.madrid/hospital/rlafora/</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https://www.comunidad.madrid/hospital/rlafora/ciudadanos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19</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https://www.comunidad.madrid/hospital/rlafora/profesionales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Comunicaciones</v>
      </c>
      <c r="C744" s="140" t="str">
        <f>IF( ISBLANK('03.Muestra'!$E11),"",'03.Muestra'!$E11)</f>
        <v>https://www.comunidad.madrid/hospital/rlafora/comunicacion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https://www.comunidad.madrid/hospital/rlafora/nosotros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Oferta asistencial</v>
      </c>
      <c r="C746" s="140" t="str">
        <f>IF( ISBLANK('03.Muestra'!$E13),"",'03.Muestra'!$E13)</f>
        <v>https://www.comunidad.madrid/hospital/rlafora/ciudadanos/oferta-asistencial</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Actividades</v>
      </c>
      <c r="C747" s="140" t="str">
        <f>IF( ISBLANK('03.Muestra'!$E14),"",'03.Muestra'!$E14)</f>
        <v>https://www.comunidad.madrid/hospital/rlafora/ciudadanos/actividades</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Ingreso</v>
      </c>
      <c r="C748" s="140" t="str">
        <f>IF( ISBLANK('03.Muestra'!$E15),"",'03.Muestra'!$E15)</f>
        <v>https://www.comunidad.madrid/hospital/rlafora/ciudadanos/ingreso</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Reclamaciones</v>
      </c>
      <c r="C749" s="140" t="str">
        <f>IF( ISBLANK('03.Muestra'!$E16),"",'03.Muestra'!$E16)</f>
        <v>https://www.comunidad.madrid/hospital/rlafora/reclamaciones-sugerencias-agradecimientos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Derechos deberes</v>
      </c>
      <c r="C750" s="140" t="str">
        <f>IF( ISBLANK('03.Muestra'!$E17),"",'03.Muestra'!$E17)</f>
        <v>https://www.comunidad.madrid/hospital/rlafora/ciudadanos/derechos-deberes-paciente</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formacion-docencia</v>
      </c>
      <c r="C751" s="140" t="str">
        <f>IF( ISBLANK('03.Muestra'!$E18),"",'03.Muestra'!$E18)</f>
        <v>https://www.comunidad.madrid/hospital/rlafora/profesionales/formacion-docencia</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Investigacion</v>
      </c>
      <c r="C752" s="140" t="str">
        <f>IF( ISBLANK('03.Muestra'!$E19),"",'03.Muestra'!$E19)</f>
        <v>https://www.comunidad.madrid/hospital/rlafora/profesionales/investigacion</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Galeria fotos</v>
      </c>
      <c r="C753" s="140" t="str">
        <f>IF( ISBLANK('03.Muestra'!$E20),"",'03.Muestra'!$E20)</f>
        <v>https://www.comunidad.madrid/hospital/rlafora/comunicacion/galeria-imagenes</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Transparencia</v>
      </c>
      <c r="C754" s="140" t="str">
        <f>IF( ISBLANK('03.Muestra'!$E21),"",'03.Muestra'!$E21)</f>
        <v>https://www.comunidad.madrid/hospital/rlafora/ciudadanos/transparencia</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Mapa Web</v>
      </c>
      <c r="C755" s="140" t="str">
        <f>IF( ISBLANK('03.Muestra'!$E22),"",'03.Muestra'!$E22)</f>
        <v>https://www.comunidad.madrid/hospital/rlafora/sitemap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Noticias</v>
      </c>
      <c r="C756" s="140" t="str">
        <f>IF( ISBLANK('03.Muestra'!$E23),"",'03.Muestra'!$E23)</f>
        <v>https://www.comunidad.madrid/hospital/rlafora/comunicacion/noticias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Aviso Legal</v>
      </c>
      <c r="C757" s="140" t="str">
        <f>IF( ISBLANK('03.Muestra'!$E24),"",'03.Muestra'!$E24)</f>
        <v>https://www.comunidad.madrid/hospital/rlafora/aviso-legal-privacidad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Accesibilidad</v>
      </c>
      <c r="C758" s="140" t="str">
        <f>IF( ISBLANK('03.Muestra'!$E25),"",'03.Muestra'!$E25)</f>
        <v>https://www.comunidad.madrid/hospital/rlafora/accesibilidad</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Buscador</v>
      </c>
      <c r="C759" s="140" t="str">
        <f>IF( ISBLANK('03.Muestra'!$E26),"",'03.Muestra'!$E26)</f>
        <v>https://www.comunidad.madrid/hospital/rlafora/buscar?search_api_fulltext=&amp;nombre=</v>
      </c>
      <c r="D759" s="164" t="s">
        <v>61</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ref="D760:D775" si="39">IF(AND(B760&lt;&gt;"",C760&lt;&gt;""),"N/T","")</f>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494" priority="127" stopIfTrue="1" operator="equal">
      <formula>"ERR"</formula>
    </cfRule>
  </conditionalFormatting>
  <conditionalFormatting sqref="F19:J19 D57:D91 D95:D129 D133:D167 D171:D205 D209:D243 D247:D281 D361:D395 D399:D433 D437:D471 D475:D509 D513:D547 D551:D585 D589:D623 D627:D661 D665:D699 D703:D737 D741:D775 D19:D53 D285:D319 D323:D357">
    <cfRule type="expression" dxfId="493" priority="116" stopIfTrue="1">
      <formula>ISBLANK(D19)</formula>
    </cfRule>
    <cfRule type="cellIs" dxfId="492" priority="117" stopIfTrue="1" operator="equal">
      <formula>"Pasa"</formula>
    </cfRule>
    <cfRule type="cellIs" dxfId="491" priority="118" stopIfTrue="1" operator="equal">
      <formula>"Falla"</formula>
    </cfRule>
    <cfRule type="cellIs" dxfId="490" priority="119" stopIfTrue="1" operator="equal">
      <formula>"N/A"</formula>
    </cfRule>
    <cfRule type="cellIs" dxfId="489" priority="120" stopIfTrue="1" operator="equal">
      <formula>"N/T"</formula>
    </cfRule>
    <cfRule type="cellIs" dxfId="488" priority="121" stopIfTrue="1" operator="equal">
      <formula>"N/D"</formula>
    </cfRule>
  </conditionalFormatting>
  <conditionalFormatting sqref="F57:J57">
    <cfRule type="expression" dxfId="487" priority="109" stopIfTrue="1">
      <formula>ISBLANK(F57)</formula>
    </cfRule>
    <cfRule type="cellIs" dxfId="486" priority="110" stopIfTrue="1" operator="equal">
      <formula>"Pasa"</formula>
    </cfRule>
    <cfRule type="cellIs" dxfId="485" priority="111" stopIfTrue="1" operator="equal">
      <formula>"Falla"</formula>
    </cfRule>
    <cfRule type="cellIs" dxfId="484" priority="112" stopIfTrue="1" operator="equal">
      <formula>"N/A"</formula>
    </cfRule>
    <cfRule type="cellIs" dxfId="483" priority="113" stopIfTrue="1" operator="equal">
      <formula>"N/T"</formula>
    </cfRule>
    <cfRule type="cellIs" dxfId="482" priority="114" stopIfTrue="1" operator="equal">
      <formula>"N/D"</formula>
    </cfRule>
  </conditionalFormatting>
  <conditionalFormatting sqref="F95:J95">
    <cfRule type="expression" dxfId="481" priority="103" stopIfTrue="1">
      <formula>ISBLANK(F95)</formula>
    </cfRule>
    <cfRule type="cellIs" dxfId="480" priority="104" stopIfTrue="1" operator="equal">
      <formula>"Pasa"</formula>
    </cfRule>
    <cfRule type="cellIs" dxfId="479" priority="105" stopIfTrue="1" operator="equal">
      <formula>"Falla"</formula>
    </cfRule>
    <cfRule type="cellIs" dxfId="478" priority="106" stopIfTrue="1" operator="equal">
      <formula>"N/A"</formula>
    </cfRule>
    <cfRule type="cellIs" dxfId="477" priority="107" stopIfTrue="1" operator="equal">
      <formula>"N/T"</formula>
    </cfRule>
    <cfRule type="cellIs" dxfId="476" priority="108" stopIfTrue="1" operator="equal">
      <formula>"N/D"</formula>
    </cfRule>
  </conditionalFormatting>
  <conditionalFormatting sqref="F133:J133">
    <cfRule type="expression" dxfId="475" priority="97" stopIfTrue="1">
      <formula>ISBLANK(F133)</formula>
    </cfRule>
    <cfRule type="cellIs" dxfId="474" priority="98" stopIfTrue="1" operator="equal">
      <formula>"Pasa"</formula>
    </cfRule>
    <cfRule type="cellIs" dxfId="473" priority="99" stopIfTrue="1" operator="equal">
      <formula>"Falla"</formula>
    </cfRule>
    <cfRule type="cellIs" dxfId="472" priority="100" stopIfTrue="1" operator="equal">
      <formula>"N/A"</formula>
    </cfRule>
    <cfRule type="cellIs" dxfId="471" priority="101" stopIfTrue="1" operator="equal">
      <formula>"N/T"</formula>
    </cfRule>
    <cfRule type="cellIs" dxfId="470" priority="102" stopIfTrue="1" operator="equal">
      <formula>"N/D"</formula>
    </cfRule>
  </conditionalFormatting>
  <conditionalFormatting sqref="F171:J171">
    <cfRule type="expression" dxfId="469" priority="91" stopIfTrue="1">
      <formula>ISBLANK(F171)</formula>
    </cfRule>
    <cfRule type="cellIs" dxfId="468" priority="92" stopIfTrue="1" operator="equal">
      <formula>"Pasa"</formula>
    </cfRule>
    <cfRule type="cellIs" dxfId="467" priority="93" stopIfTrue="1" operator="equal">
      <formula>"Falla"</formula>
    </cfRule>
    <cfRule type="cellIs" dxfId="466" priority="94" stopIfTrue="1" operator="equal">
      <formula>"N/A"</formula>
    </cfRule>
    <cfRule type="cellIs" dxfId="465" priority="95" stopIfTrue="1" operator="equal">
      <formula>"N/T"</formula>
    </cfRule>
    <cfRule type="cellIs" dxfId="464" priority="96" stopIfTrue="1" operator="equal">
      <formula>"N/D"</formula>
    </cfRule>
  </conditionalFormatting>
  <conditionalFormatting sqref="F209:J209">
    <cfRule type="expression" dxfId="463" priority="85" stopIfTrue="1">
      <formula>ISBLANK(F209)</formula>
    </cfRule>
    <cfRule type="cellIs" dxfId="462" priority="86" stopIfTrue="1" operator="equal">
      <formula>"Pasa"</formula>
    </cfRule>
    <cfRule type="cellIs" dxfId="461" priority="87" stopIfTrue="1" operator="equal">
      <formula>"Falla"</formula>
    </cfRule>
    <cfRule type="cellIs" dxfId="460" priority="88" stopIfTrue="1" operator="equal">
      <formula>"N/A"</formula>
    </cfRule>
    <cfRule type="cellIs" dxfId="459" priority="89" stopIfTrue="1" operator="equal">
      <formula>"N/T"</formula>
    </cfRule>
    <cfRule type="cellIs" dxfId="458" priority="90" stopIfTrue="1" operator="equal">
      <formula>"N/D"</formula>
    </cfRule>
  </conditionalFormatting>
  <conditionalFormatting sqref="F247:J247">
    <cfRule type="expression" dxfId="457" priority="79" stopIfTrue="1">
      <formula>ISBLANK(F247)</formula>
    </cfRule>
    <cfRule type="cellIs" dxfId="456" priority="80" stopIfTrue="1" operator="equal">
      <formula>"Pasa"</formula>
    </cfRule>
    <cfRule type="cellIs" dxfId="455" priority="81" stopIfTrue="1" operator="equal">
      <formula>"Falla"</formula>
    </cfRule>
    <cfRule type="cellIs" dxfId="454" priority="82" stopIfTrue="1" operator="equal">
      <formula>"N/A"</formula>
    </cfRule>
    <cfRule type="cellIs" dxfId="453" priority="83" stopIfTrue="1" operator="equal">
      <formula>"N/T"</formula>
    </cfRule>
    <cfRule type="cellIs" dxfId="452" priority="84" stopIfTrue="1" operator="equal">
      <formula>"N/D"</formula>
    </cfRule>
  </conditionalFormatting>
  <conditionalFormatting sqref="F285:J285">
    <cfRule type="expression" dxfId="451" priority="73" stopIfTrue="1">
      <formula>ISBLANK(F285)</formula>
    </cfRule>
    <cfRule type="cellIs" dxfId="450" priority="74" stopIfTrue="1" operator="equal">
      <formula>"Pasa"</formula>
    </cfRule>
    <cfRule type="cellIs" dxfId="449" priority="75" stopIfTrue="1" operator="equal">
      <formula>"Falla"</formula>
    </cfRule>
    <cfRule type="cellIs" dxfId="448" priority="76" stopIfTrue="1" operator="equal">
      <formula>"N/A"</formula>
    </cfRule>
    <cfRule type="cellIs" dxfId="447" priority="77" stopIfTrue="1" operator="equal">
      <formula>"N/T"</formula>
    </cfRule>
    <cfRule type="cellIs" dxfId="446" priority="78" stopIfTrue="1" operator="equal">
      <formula>"N/D"</formula>
    </cfRule>
  </conditionalFormatting>
  <conditionalFormatting sqref="F323:J323">
    <cfRule type="expression" dxfId="445" priority="67" stopIfTrue="1">
      <formula>ISBLANK(F323)</formula>
    </cfRule>
    <cfRule type="cellIs" dxfId="444" priority="68" stopIfTrue="1" operator="equal">
      <formula>"Pasa"</formula>
    </cfRule>
    <cfRule type="cellIs" dxfId="443" priority="69" stopIfTrue="1" operator="equal">
      <formula>"Falla"</formula>
    </cfRule>
    <cfRule type="cellIs" dxfId="442" priority="70" stopIfTrue="1" operator="equal">
      <formula>"N/A"</formula>
    </cfRule>
    <cfRule type="cellIs" dxfId="441" priority="71" stopIfTrue="1" operator="equal">
      <formula>"N/T"</formula>
    </cfRule>
    <cfRule type="cellIs" dxfId="440" priority="72" stopIfTrue="1" operator="equal">
      <formula>"N/D"</formula>
    </cfRule>
  </conditionalFormatting>
  <conditionalFormatting sqref="F361:J361">
    <cfRule type="expression" dxfId="439" priority="61" stopIfTrue="1">
      <formula>ISBLANK(F361)</formula>
    </cfRule>
    <cfRule type="cellIs" dxfId="438" priority="62" stopIfTrue="1" operator="equal">
      <formula>"Pasa"</formula>
    </cfRule>
    <cfRule type="cellIs" dxfId="437" priority="63" stopIfTrue="1" operator="equal">
      <formula>"Falla"</formula>
    </cfRule>
    <cfRule type="cellIs" dxfId="436" priority="64" stopIfTrue="1" operator="equal">
      <formula>"N/A"</formula>
    </cfRule>
    <cfRule type="cellIs" dxfId="435" priority="65" stopIfTrue="1" operator="equal">
      <formula>"N/T"</formula>
    </cfRule>
    <cfRule type="cellIs" dxfId="434" priority="66" stopIfTrue="1" operator="equal">
      <formula>"N/D"</formula>
    </cfRule>
  </conditionalFormatting>
  <conditionalFormatting sqref="F399:J399">
    <cfRule type="expression" dxfId="433" priority="55" stopIfTrue="1">
      <formula>ISBLANK(F399)</formula>
    </cfRule>
    <cfRule type="cellIs" dxfId="432" priority="56" stopIfTrue="1" operator="equal">
      <formula>"Pasa"</formula>
    </cfRule>
    <cfRule type="cellIs" dxfId="431" priority="57" stopIfTrue="1" operator="equal">
      <formula>"Falla"</formula>
    </cfRule>
    <cfRule type="cellIs" dxfId="430" priority="58" stopIfTrue="1" operator="equal">
      <formula>"N/A"</formula>
    </cfRule>
    <cfRule type="cellIs" dxfId="429" priority="59" stopIfTrue="1" operator="equal">
      <formula>"N/T"</formula>
    </cfRule>
    <cfRule type="cellIs" dxfId="428" priority="60" stopIfTrue="1" operator="equal">
      <formula>"N/D"</formula>
    </cfRule>
  </conditionalFormatting>
  <conditionalFormatting sqref="F437:J437">
    <cfRule type="expression" dxfId="427" priority="49" stopIfTrue="1">
      <formula>ISBLANK(F437)</formula>
    </cfRule>
    <cfRule type="cellIs" dxfId="426" priority="50" stopIfTrue="1" operator="equal">
      <formula>"Pasa"</formula>
    </cfRule>
    <cfRule type="cellIs" dxfId="425" priority="51" stopIfTrue="1" operator="equal">
      <formula>"Falla"</formula>
    </cfRule>
    <cfRule type="cellIs" dxfId="424" priority="52" stopIfTrue="1" operator="equal">
      <formula>"N/A"</formula>
    </cfRule>
    <cfRule type="cellIs" dxfId="423" priority="53" stopIfTrue="1" operator="equal">
      <formula>"N/T"</formula>
    </cfRule>
    <cfRule type="cellIs" dxfId="422" priority="54" stopIfTrue="1" operator="equal">
      <formula>"N/D"</formula>
    </cfRule>
  </conditionalFormatting>
  <conditionalFormatting sqref="F475:J475">
    <cfRule type="expression" dxfId="421" priority="43" stopIfTrue="1">
      <formula>ISBLANK(F475)</formula>
    </cfRule>
    <cfRule type="cellIs" dxfId="420" priority="44" stopIfTrue="1" operator="equal">
      <formula>"Pasa"</formula>
    </cfRule>
    <cfRule type="cellIs" dxfId="419" priority="45" stopIfTrue="1" operator="equal">
      <formula>"Falla"</formula>
    </cfRule>
    <cfRule type="cellIs" dxfId="418" priority="46" stopIfTrue="1" operator="equal">
      <formula>"N/A"</formula>
    </cfRule>
    <cfRule type="cellIs" dxfId="417" priority="47" stopIfTrue="1" operator="equal">
      <formula>"N/T"</formula>
    </cfRule>
    <cfRule type="cellIs" dxfId="416" priority="48" stopIfTrue="1" operator="equal">
      <formula>"N/D"</formula>
    </cfRule>
  </conditionalFormatting>
  <conditionalFormatting sqref="F513:J513">
    <cfRule type="expression" dxfId="415" priority="37" stopIfTrue="1">
      <formula>ISBLANK(F513)</formula>
    </cfRule>
    <cfRule type="cellIs" dxfId="414" priority="38" stopIfTrue="1" operator="equal">
      <formula>"Pasa"</formula>
    </cfRule>
    <cfRule type="cellIs" dxfId="413" priority="39" stopIfTrue="1" operator="equal">
      <formula>"Falla"</formula>
    </cfRule>
    <cfRule type="cellIs" dxfId="412" priority="40" stopIfTrue="1" operator="equal">
      <formula>"N/A"</formula>
    </cfRule>
    <cfRule type="cellIs" dxfId="411" priority="41" stopIfTrue="1" operator="equal">
      <formula>"N/T"</formula>
    </cfRule>
    <cfRule type="cellIs" dxfId="410" priority="42" stopIfTrue="1" operator="equal">
      <formula>"N/D"</formula>
    </cfRule>
  </conditionalFormatting>
  <conditionalFormatting sqref="F551:J551">
    <cfRule type="expression" dxfId="409" priority="31" stopIfTrue="1">
      <formula>ISBLANK(F551)</formula>
    </cfRule>
    <cfRule type="cellIs" dxfId="408" priority="32" stopIfTrue="1" operator="equal">
      <formula>"Pasa"</formula>
    </cfRule>
    <cfRule type="cellIs" dxfId="407" priority="33" stopIfTrue="1" operator="equal">
      <formula>"Falla"</formula>
    </cfRule>
    <cfRule type="cellIs" dxfId="406" priority="34" stopIfTrue="1" operator="equal">
      <formula>"N/A"</formula>
    </cfRule>
    <cfRule type="cellIs" dxfId="405" priority="35" stopIfTrue="1" operator="equal">
      <formula>"N/T"</formula>
    </cfRule>
    <cfRule type="cellIs" dxfId="404" priority="36" stopIfTrue="1" operator="equal">
      <formula>"N/D"</formula>
    </cfRule>
  </conditionalFormatting>
  <conditionalFormatting sqref="F589:J589">
    <cfRule type="expression" dxfId="403" priority="25" stopIfTrue="1">
      <formula>ISBLANK(F589)</formula>
    </cfRule>
    <cfRule type="cellIs" dxfId="402" priority="26" stopIfTrue="1" operator="equal">
      <formula>"Pasa"</formula>
    </cfRule>
    <cfRule type="cellIs" dxfId="401" priority="27" stopIfTrue="1" operator="equal">
      <formula>"Falla"</formula>
    </cfRule>
    <cfRule type="cellIs" dxfId="400" priority="28" stopIfTrue="1" operator="equal">
      <formula>"N/A"</formula>
    </cfRule>
    <cfRule type="cellIs" dxfId="399" priority="29" stopIfTrue="1" operator="equal">
      <formula>"N/T"</formula>
    </cfRule>
    <cfRule type="cellIs" dxfId="398" priority="30" stopIfTrue="1" operator="equal">
      <formula>"N/D"</formula>
    </cfRule>
  </conditionalFormatting>
  <conditionalFormatting sqref="F627:J627">
    <cfRule type="expression" dxfId="397" priority="19" stopIfTrue="1">
      <formula>ISBLANK(F627)</formula>
    </cfRule>
    <cfRule type="cellIs" dxfId="396" priority="20" stopIfTrue="1" operator="equal">
      <formula>"Pasa"</formula>
    </cfRule>
    <cfRule type="cellIs" dxfId="395" priority="21" stopIfTrue="1" operator="equal">
      <formula>"Falla"</formula>
    </cfRule>
    <cfRule type="cellIs" dxfId="394" priority="22" stopIfTrue="1" operator="equal">
      <formula>"N/A"</formula>
    </cfRule>
    <cfRule type="cellIs" dxfId="393" priority="23" stopIfTrue="1" operator="equal">
      <formula>"N/T"</formula>
    </cfRule>
    <cfRule type="cellIs" dxfId="392" priority="24" stopIfTrue="1" operator="equal">
      <formula>"N/D"</formula>
    </cfRule>
  </conditionalFormatting>
  <conditionalFormatting sqref="F665:J665">
    <cfRule type="expression" dxfId="391" priority="13" stopIfTrue="1">
      <formula>ISBLANK(F665)</formula>
    </cfRule>
    <cfRule type="cellIs" dxfId="390" priority="14" stopIfTrue="1" operator="equal">
      <formula>"Pasa"</formula>
    </cfRule>
    <cfRule type="cellIs" dxfId="389" priority="15" stopIfTrue="1" operator="equal">
      <formula>"Falla"</formula>
    </cfRule>
    <cfRule type="cellIs" dxfId="388" priority="16" stopIfTrue="1" operator="equal">
      <formula>"N/A"</formula>
    </cfRule>
    <cfRule type="cellIs" dxfId="387" priority="17" stopIfTrue="1" operator="equal">
      <formula>"N/T"</formula>
    </cfRule>
    <cfRule type="cellIs" dxfId="386" priority="18" stopIfTrue="1" operator="equal">
      <formula>"N/D"</formula>
    </cfRule>
  </conditionalFormatting>
  <conditionalFormatting sqref="F703:J703">
    <cfRule type="expression" dxfId="385" priority="7" stopIfTrue="1">
      <formula>ISBLANK(F703)</formula>
    </cfRule>
    <cfRule type="cellIs" dxfId="384" priority="8" stopIfTrue="1" operator="equal">
      <formula>"Pasa"</formula>
    </cfRule>
    <cfRule type="cellIs" dxfId="383" priority="9" stopIfTrue="1" operator="equal">
      <formula>"Falla"</formula>
    </cfRule>
    <cfRule type="cellIs" dxfId="382" priority="10" stopIfTrue="1" operator="equal">
      <formula>"N/A"</formula>
    </cfRule>
    <cfRule type="cellIs" dxfId="381" priority="11" stopIfTrue="1" operator="equal">
      <formula>"N/T"</formula>
    </cfRule>
    <cfRule type="cellIs" dxfId="380" priority="12" stopIfTrue="1" operator="equal">
      <formula>"N/D"</formula>
    </cfRule>
  </conditionalFormatting>
  <conditionalFormatting sqref="F741:J741">
    <cfRule type="expression" dxfId="379" priority="1" stopIfTrue="1">
      <formula>ISBLANK(F741)</formula>
    </cfRule>
    <cfRule type="cellIs" dxfId="378" priority="2" stopIfTrue="1" operator="equal">
      <formula>"Pasa"</formula>
    </cfRule>
    <cfRule type="cellIs" dxfId="377" priority="3" stopIfTrue="1" operator="equal">
      <formula>"Falla"</formula>
    </cfRule>
    <cfRule type="cellIs" dxfId="376" priority="4" stopIfTrue="1" operator="equal">
      <formula>"N/A"</formula>
    </cfRule>
    <cfRule type="cellIs" dxfId="375" priority="5" stopIfTrue="1" operator="equal">
      <formula>"N/T"</formula>
    </cfRule>
    <cfRule type="cellIs" dxfId="374"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04"/>
  <sheetViews>
    <sheetView zoomScale="85" zoomScaleNormal="85" workbookViewId="0">
      <selection activeCell="D652" sqref="D652"/>
    </sheetView>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09" t="s">
        <v>55</v>
      </c>
      <c r="C11" s="210"/>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133</v>
      </c>
      <c r="H12" s="67">
        <f ca="1">IF(($G$15+$K$15)=0,0,G12/($G$15+$K$15))</f>
        <v>0.41176470588235292</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0</v>
      </c>
      <c r="H13" s="67">
        <f ca="1">IF(($G$15+$K$15)=0,0,G13/($G$15+$K$15))</f>
        <v>0</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190</v>
      </c>
      <c r="H14" s="67">
        <f ca="1">IF(($G$15+$K$15)=0,0,G14/($G$15+$K$15))</f>
        <v>0.58823529411764708</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323</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https://www.comunidad.madrid/hospital/rlafora/</v>
      </c>
      <c r="D19" s="164" t="s">
        <v>73</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https://www.comunidad.madrid/hospital/rlafora/ciudadanos</v>
      </c>
      <c r="D20" s="164" t="s">
        <v>73</v>
      </c>
      <c r="E20" s="133" t="str">
        <f t="shared" si="0"/>
        <v/>
      </c>
      <c r="F20" s="147">
        <f ca="1">COUNTIF($D19:INDIRECT("$D" &amp;  SUM(ROW()-1,'03.Muestra'!$D$45)-1),F19)</f>
        <v>0</v>
      </c>
      <c r="G20" s="147">
        <f ca="1">COUNTIF($D19:INDIRECT("$D" &amp;  SUM(ROW()-1,'03.Muestra'!$D$45)-1),G19)</f>
        <v>0</v>
      </c>
      <c r="H20" s="147">
        <f ca="1">COUNTIF($D19:INDIRECT("$D" &amp;  SUM(ROW()-1,'03.Muestra'!$D$45)-1),H19)</f>
        <v>19</v>
      </c>
      <c r="I20" s="147">
        <f ca="1">COUNTIF($D19:INDIRECT("$D" &amp;  SUM(ROW()-1,'03.Muestra'!$D$45)-1),I19)</f>
        <v>0</v>
      </c>
      <c r="J20" s="147">
        <f ca="1">COUNTIF($D19:INDIRECT("$D" &amp;  SUM(ROW()-1,'03.Muestra'!$D$45)-1),J19)</f>
        <v>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https://www.comunidad.madrid/hospital/rlafora/profesionales</v>
      </c>
      <c r="D21" s="164" t="s">
        <v>73</v>
      </c>
      <c r="E21" s="133" t="str">
        <f t="shared" si="0"/>
        <v/>
      </c>
      <c r="F21" s="19"/>
      <c r="G21" s="19"/>
      <c r="H21" s="19"/>
      <c r="I21" s="19"/>
      <c r="J21" s="19"/>
      <c r="K21" s="19"/>
      <c r="N21" s="149"/>
      <c r="O21" s="19"/>
      <c r="AJ21" s="19"/>
    </row>
    <row r="22" spans="2:36" ht="12" customHeight="1">
      <c r="B22" s="140" t="str">
        <f>IF( ISBLANK('03.Muestra'!$C11),"",'03.Muestra'!$C11)</f>
        <v>Comunicaciones</v>
      </c>
      <c r="C22" s="140" t="str">
        <f>IF( ISBLANK('03.Muestra'!$E11),"",'03.Muestra'!$E11)</f>
        <v>https://www.comunidad.madrid/hospital/rlafora/comunicacion</v>
      </c>
      <c r="D22" s="164" t="s">
        <v>73</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https://www.comunidad.madrid/hospital/rlafora/nosotros</v>
      </c>
      <c r="D23" s="164" t="s">
        <v>73</v>
      </c>
      <c r="E23" s="133" t="str">
        <f t="shared" si="0"/>
        <v/>
      </c>
      <c r="F23" s="150"/>
      <c r="G23" s="19"/>
      <c r="H23" s="19"/>
      <c r="I23" s="19"/>
      <c r="K23" s="148" t="s">
        <v>73</v>
      </c>
      <c r="L23" s="149" t="s">
        <v>74</v>
      </c>
      <c r="N23" s="19"/>
      <c r="O23" s="19"/>
      <c r="AJ23" s="19"/>
    </row>
    <row r="24" spans="2:36" ht="12" customHeight="1">
      <c r="B24" s="140" t="str">
        <f>IF( ISBLANK('03.Muestra'!$C13),"",'03.Muestra'!$C13)</f>
        <v>Oferta asistencial</v>
      </c>
      <c r="C24" s="140" t="str">
        <f>IF( ISBLANK('03.Muestra'!$E13),"",'03.Muestra'!$E13)</f>
        <v>https://www.comunidad.madrid/hospital/rlafora/ciudadanos/oferta-asistencial</v>
      </c>
      <c r="D24" s="164" t="s">
        <v>73</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Actividades</v>
      </c>
      <c r="C25" s="140" t="str">
        <f>IF( ISBLANK('03.Muestra'!$E14),"",'03.Muestra'!$E14)</f>
        <v>https://www.comunidad.madrid/hospital/rlafora/ciudadanos/actividades</v>
      </c>
      <c r="D25" s="164" t="s">
        <v>73</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Ingreso</v>
      </c>
      <c r="C26" s="140" t="str">
        <f>IF( ISBLANK('03.Muestra'!$E15),"",'03.Muestra'!$E15)</f>
        <v>https://www.comunidad.madrid/hospital/rlafora/ciudadanos/ingreso</v>
      </c>
      <c r="D26" s="164" t="s">
        <v>73</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Reclamaciones</v>
      </c>
      <c r="C27" s="140" t="str">
        <f>IF( ISBLANK('03.Muestra'!$E16),"",'03.Muestra'!$E16)</f>
        <v>https://www.comunidad.madrid/hospital/rlafora/reclamaciones-sugerencias-agradecimientos</v>
      </c>
      <c r="D27" s="164" t="s">
        <v>73</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Derechos deberes</v>
      </c>
      <c r="C28" s="140" t="str">
        <f>IF( ISBLANK('03.Muestra'!$E17),"",'03.Muestra'!$E17)</f>
        <v>https://www.comunidad.madrid/hospital/rlafora/ciudadanos/derechos-deberes-paciente</v>
      </c>
      <c r="D28" s="164" t="s">
        <v>73</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formacion-docencia</v>
      </c>
      <c r="C29" s="140" t="str">
        <f>IF( ISBLANK('03.Muestra'!$E18),"",'03.Muestra'!$E18)</f>
        <v>https://www.comunidad.madrid/hospital/rlafora/profesionales/formacion-docencia</v>
      </c>
      <c r="D29" s="164" t="s">
        <v>73</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Investigacion</v>
      </c>
      <c r="C30" s="140" t="str">
        <f>IF( ISBLANK('03.Muestra'!$E19),"",'03.Muestra'!$E19)</f>
        <v>https://www.comunidad.madrid/hospital/rlafora/profesionales/investigacion</v>
      </c>
      <c r="D30" s="164" t="s">
        <v>73</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Galeria fotos</v>
      </c>
      <c r="C31" s="140" t="str">
        <f>IF( ISBLANK('03.Muestra'!$E20),"",'03.Muestra'!$E20)</f>
        <v>https://www.comunidad.madrid/hospital/rlafora/comunicacion/galeria-imagenes</v>
      </c>
      <c r="D31" s="164" t="s">
        <v>73</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Transparencia</v>
      </c>
      <c r="C32" s="140" t="str">
        <f>IF( ISBLANK('03.Muestra'!$E21),"",'03.Muestra'!$E21)</f>
        <v>https://www.comunidad.madrid/hospital/rlafora/ciudadanos/transparencia</v>
      </c>
      <c r="D32" s="164" t="s">
        <v>73</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https://www.comunidad.madrid/hospital/rlafora/sitemap</v>
      </c>
      <c r="D33" s="164" t="s">
        <v>73</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https://www.comunidad.madrid/hospital/rlafora/comunicacion/noticias</v>
      </c>
      <c r="D34" s="164" t="s">
        <v>73</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https://www.comunidad.madrid/hospital/rlafora/aviso-legal-privacidad</v>
      </c>
      <c r="D35" s="164" t="s">
        <v>73</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https://www.comunidad.madrid/hospital/rlafora/accesibilidad</v>
      </c>
      <c r="D36" s="164" t="s">
        <v>73</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Buscador</v>
      </c>
      <c r="C37" s="140" t="str">
        <f>IF( ISBLANK('03.Muestra'!$E26),"",'03.Muestra'!$E26)</f>
        <v>https://www.comunidad.madrid/hospital/rlafora/buscar?search_api_fulltext=&amp;nombre=</v>
      </c>
      <c r="D37" s="164" t="s">
        <v>73</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https://www.comunidad.madrid/hospital/rlafora/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https://www.comunidad.madrid/hospital/rlafora/ciudadanos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https://www.comunidad.madrid/hospital/rlafora/profesionales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https://www.comunidad.madrid/hospital/rlafora/comunicacion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https://www.comunidad.madrid/hospital/rlafora/nosotros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Oferta asistencial</v>
      </c>
      <c r="C62" s="140" t="str">
        <f>IF( ISBLANK('03.Muestra'!$E13),"",'03.Muestra'!$E13)</f>
        <v>https://www.comunidad.madrid/hospital/rlafora/ciudadanos/oferta-asistencial</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https://www.comunidad.madrid/hospital/rlafora/ciudadanos/actividades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Ingreso</v>
      </c>
      <c r="C64" s="140" t="str">
        <f>IF( ISBLANK('03.Muestra'!$E15),"",'03.Muestra'!$E15)</f>
        <v>https://www.comunidad.madrid/hospital/rlafora/ciudadanos/ingreso</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https://www.comunidad.madrid/hospital/rlafora/reclamaciones-sugerencias-agradecimientos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Derechos deberes</v>
      </c>
      <c r="C66" s="140" t="str">
        <f>IF( ISBLANK('03.Muestra'!$E17),"",'03.Muestra'!$E17)</f>
        <v>https://www.comunidad.madrid/hospital/rlafora/ciudadanos/derechos-deberes-paciente</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formacion-docencia</v>
      </c>
      <c r="C67" s="140" t="str">
        <f>IF( ISBLANK('03.Muestra'!$E18),"",'03.Muestra'!$E18)</f>
        <v>https://www.comunidad.madrid/hospital/rlafora/profesionales/formacion-docencia</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Investigacion</v>
      </c>
      <c r="C68" s="140" t="str">
        <f>IF( ISBLANK('03.Muestra'!$E19),"",'03.Muestra'!$E19)</f>
        <v>https://www.comunidad.madrid/hospital/rlafora/profesionales/investigacion</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Galeria fotos</v>
      </c>
      <c r="C69" s="140" t="str">
        <f>IF( ISBLANK('03.Muestra'!$E20),"",'03.Muestra'!$E20)</f>
        <v>https://www.comunidad.madrid/hospital/rlafora/comunicacion/galeria-imagenes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https://www.comunidad.madrid/hospital/rlafora/ciudadanos/transparencia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https://www.comunidad.madrid/hospital/rlafora/sitemap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https://www.comunidad.madrid/hospital/rlafora/comunicacion/noticias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https://www.comunidad.madrid/hospital/rlafora/aviso-legal-privacidad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https://www.comunidad.madrid/hospital/rlafora/accesibilidad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https://www.comunidad.madrid/hospital/rlafora/buscar?search_api_fulltext=&amp;nombre=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https://www.comunidad.madrid/hospital/rlafora/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https://www.comunidad.madrid/hospital/rlafora/ciudadanos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https://www.comunidad.madrid/hospital/rlafora/profesionales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https://www.comunidad.madrid/hospital/rlafora/comunicacion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https://www.comunidad.madrid/hospital/rlafora/nosotros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Oferta asistencial</v>
      </c>
      <c r="C100" s="140" t="str">
        <f>IF( ISBLANK('03.Muestra'!$E13),"",'03.Muestra'!$E13)</f>
        <v>https://www.comunidad.madrid/hospital/rlafora/ciudadanos/oferta-asistencial</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https://www.comunidad.madrid/hospital/rlafora/ciudadanos/actividades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Ingreso</v>
      </c>
      <c r="C102" s="140" t="str">
        <f>IF( ISBLANK('03.Muestra'!$E15),"",'03.Muestra'!$E15)</f>
        <v>https://www.comunidad.madrid/hospital/rlafora/ciudadanos/ingreso</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https://www.comunidad.madrid/hospital/rlafora/reclamaciones-sugerencias-agradecimientos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Derechos deberes</v>
      </c>
      <c r="C104" s="140" t="str">
        <f>IF( ISBLANK('03.Muestra'!$E17),"",'03.Muestra'!$E17)</f>
        <v>https://www.comunidad.madrid/hospital/rlafora/ciudadanos/derechos-deberes-paciente</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formacion-docencia</v>
      </c>
      <c r="C105" s="140" t="str">
        <f>IF( ISBLANK('03.Muestra'!$E18),"",'03.Muestra'!$E18)</f>
        <v>https://www.comunidad.madrid/hospital/rlafora/profesionales/formacion-docencia</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Investigacion</v>
      </c>
      <c r="C106" s="140" t="str">
        <f>IF( ISBLANK('03.Muestra'!$E19),"",'03.Muestra'!$E19)</f>
        <v>https://www.comunidad.madrid/hospital/rlafora/profesionales/investigacion</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Galeria fotos</v>
      </c>
      <c r="C107" s="140" t="str">
        <f>IF( ISBLANK('03.Muestra'!$E20),"",'03.Muestra'!$E20)</f>
        <v>https://www.comunidad.madrid/hospital/rlafora/comunicacion/galeria-imagenes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https://www.comunidad.madrid/hospital/rlafora/ciudadanos/transparencia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https://www.comunidad.madrid/hospital/rlafora/sitemap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https://www.comunidad.madrid/hospital/rlafora/comunicacion/noticias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https://www.comunidad.madrid/hospital/rlafora/aviso-legal-privacidad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https://www.comunidad.madrid/hospital/rlafora/accesibilidad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https://www.comunidad.madrid/hospital/rlafora/buscar?search_api_fulltext=&amp;nombre=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https://www.comunidad.madrid/hospital/rlafora/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https://www.comunidad.madrid/hospital/rlafora/ciudadanos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https://www.comunidad.madrid/hospital/rlafora/profesionales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https://www.comunidad.madrid/hospital/rlafora/comunicacion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https://www.comunidad.madrid/hospital/rlafora/nosotros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Oferta asistencial</v>
      </c>
      <c r="C138" s="140" t="str">
        <f>IF( ISBLANK('03.Muestra'!$E13),"",'03.Muestra'!$E13)</f>
        <v>https://www.comunidad.madrid/hospital/rlafora/ciudadanos/oferta-asistencial</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https://www.comunidad.madrid/hospital/rlafora/ciudadanos/actividades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Ingreso</v>
      </c>
      <c r="C140" s="140" t="str">
        <f>IF( ISBLANK('03.Muestra'!$E15),"",'03.Muestra'!$E15)</f>
        <v>https://www.comunidad.madrid/hospital/rlafora/ciudadanos/ingreso</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https://www.comunidad.madrid/hospital/rlafora/reclamaciones-sugerencias-agradecimientos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Derechos deberes</v>
      </c>
      <c r="C142" s="140" t="str">
        <f>IF( ISBLANK('03.Muestra'!$E17),"",'03.Muestra'!$E17)</f>
        <v>https://www.comunidad.madrid/hospital/rlafora/ciudadanos/derechos-deberes-paciente</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formacion-docencia</v>
      </c>
      <c r="C143" s="140" t="str">
        <f>IF( ISBLANK('03.Muestra'!$E18),"",'03.Muestra'!$E18)</f>
        <v>https://www.comunidad.madrid/hospital/rlafora/profesionales/formacion-docencia</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Investigacion</v>
      </c>
      <c r="C144" s="140" t="str">
        <f>IF( ISBLANK('03.Muestra'!$E19),"",'03.Muestra'!$E19)</f>
        <v>https://www.comunidad.madrid/hospital/rlafora/profesionales/investigacion</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Galeria fotos</v>
      </c>
      <c r="C145" s="140" t="str">
        <f>IF( ISBLANK('03.Muestra'!$E20),"",'03.Muestra'!$E20)</f>
        <v>https://www.comunidad.madrid/hospital/rlafora/comunicacion/galeria-imagenes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https://www.comunidad.madrid/hospital/rlafora/ciudadanos/transparencia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https://www.comunidad.madrid/hospital/rlafora/sitemap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https://www.comunidad.madrid/hospital/rlafora/comunicacion/noticias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https://www.comunidad.madrid/hospital/rlafora/aviso-legal-privacidad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https://www.comunidad.madrid/hospital/rlafora/accesibilidad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https://www.comunidad.madrid/hospital/rlafora/buscar?search_api_fulltext=&amp;nombre=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https://www.comunidad.madrid/hospital/rlafora/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https://www.comunidad.madrid/hospital/rlafora/ciudadanos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https://www.comunidad.madrid/hospital/rlafora/profesionales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https://www.comunidad.madrid/hospital/rlafora/comunicacion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https://www.comunidad.madrid/hospital/rlafora/nosotros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Oferta asistencial</v>
      </c>
      <c r="C176" s="140" t="str">
        <f>IF( ISBLANK('03.Muestra'!$E13),"",'03.Muestra'!$E13)</f>
        <v>https://www.comunidad.madrid/hospital/rlafora/ciudadanos/oferta-asistencial</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https://www.comunidad.madrid/hospital/rlafora/ciudadanos/actividades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Ingreso</v>
      </c>
      <c r="C178" s="140" t="str">
        <f>IF( ISBLANK('03.Muestra'!$E15),"",'03.Muestra'!$E15)</f>
        <v>https://www.comunidad.madrid/hospital/rlafora/ciudadanos/ingreso</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https://www.comunidad.madrid/hospital/rlafora/reclamaciones-sugerencias-agradecimientos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Derechos deberes</v>
      </c>
      <c r="C180" s="140" t="str">
        <f>IF( ISBLANK('03.Muestra'!$E17),"",'03.Muestra'!$E17)</f>
        <v>https://www.comunidad.madrid/hospital/rlafora/ciudadanos/derechos-deberes-paciente</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formacion-docencia</v>
      </c>
      <c r="C181" s="140" t="str">
        <f>IF( ISBLANK('03.Muestra'!$E18),"",'03.Muestra'!$E18)</f>
        <v>https://www.comunidad.madrid/hospital/rlafora/profesionales/formacion-docencia</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Investigacion</v>
      </c>
      <c r="C182" s="140" t="str">
        <f>IF( ISBLANK('03.Muestra'!$E19),"",'03.Muestra'!$E19)</f>
        <v>https://www.comunidad.madrid/hospital/rlafora/profesionales/investigacion</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Galeria fotos</v>
      </c>
      <c r="C183" s="140" t="str">
        <f>IF( ISBLANK('03.Muestra'!$E20),"",'03.Muestra'!$E20)</f>
        <v>https://www.comunidad.madrid/hospital/rlafora/comunicacion/galeria-imagenes</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https://www.comunidad.madrid/hospital/rlafora/ciudadanos/transparencia</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https://www.comunidad.madrid/hospital/rlafora/sitemap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https://www.comunidad.madrid/hospital/rlafora/comunicacion/noticias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https://www.comunidad.madrid/hospital/rlafora/aviso-legal-privacidad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https://www.comunidad.madrid/hospital/rlafora/accesibilidad</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https://www.comunidad.madrid/hospital/rlafora/buscar?search_api_fulltext=&amp;nombre=</v>
      </c>
      <c r="D189" s="164" t="s">
        <v>73</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https://www.comunidad.madrid/hospital/rlafora/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https://www.comunidad.madrid/hospital/rlafora/ciudadanos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19</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https://www.comunidad.madrid/hospital/rlafora/profesionales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https://www.comunidad.madrid/hospital/rlafora/comunicacion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https://www.comunidad.madrid/hospital/rlafora/nosotros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Oferta asistencial</v>
      </c>
      <c r="C214" s="140" t="str">
        <f>IF( ISBLANK('03.Muestra'!$E13),"",'03.Muestra'!$E13)</f>
        <v>https://www.comunidad.madrid/hospital/rlafora/ciudadanos/oferta-asistencial</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https://www.comunidad.madrid/hospital/rlafora/ciudadanos/actividades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Ingreso</v>
      </c>
      <c r="C216" s="140" t="str">
        <f>IF( ISBLANK('03.Muestra'!$E15),"",'03.Muestra'!$E15)</f>
        <v>https://www.comunidad.madrid/hospital/rlafora/ciudadanos/ingreso</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https://www.comunidad.madrid/hospital/rlafora/reclamaciones-sugerencias-agradecimientos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Derechos deberes</v>
      </c>
      <c r="C218" s="140" t="str">
        <f>IF( ISBLANK('03.Muestra'!$E17),"",'03.Muestra'!$E17)</f>
        <v>https://www.comunidad.madrid/hospital/rlafora/ciudadanos/derechos-deberes-paciente</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formacion-docencia</v>
      </c>
      <c r="C219" s="140" t="str">
        <f>IF( ISBLANK('03.Muestra'!$E18),"",'03.Muestra'!$E18)</f>
        <v>https://www.comunidad.madrid/hospital/rlafora/profesionales/formacion-docencia</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Investigacion</v>
      </c>
      <c r="C220" s="140" t="str">
        <f>IF( ISBLANK('03.Muestra'!$E19),"",'03.Muestra'!$E19)</f>
        <v>https://www.comunidad.madrid/hospital/rlafora/profesionales/investigacion</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Galeria fotos</v>
      </c>
      <c r="C221" s="140" t="str">
        <f>IF( ISBLANK('03.Muestra'!$E20),"",'03.Muestra'!$E20)</f>
        <v>https://www.comunidad.madrid/hospital/rlafora/comunicacion/galeria-imagenes</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https://www.comunidad.madrid/hospital/rlafora/ciudadanos/transparencia</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https://www.comunidad.madrid/hospital/rlafora/sitemap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https://www.comunidad.madrid/hospital/rlafora/comunicacion/noticias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https://www.comunidad.madrid/hospital/rlafora/aviso-legal-privacidad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https://www.comunidad.madrid/hospital/rlafora/accesibilidad</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https://www.comunidad.madrid/hospital/rlafora/buscar?search_api_fulltext=&amp;nombre=</v>
      </c>
      <c r="D227" s="164" t="s">
        <v>73</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https://www.comunidad.madrid/hospital/rlafora/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https://www.comunidad.madrid/hospital/rlafora/ciudadanos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https://www.comunidad.madrid/hospital/rlafora/profesionales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https://www.comunidad.madrid/hospital/rlafora/comunicacion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https://www.comunidad.madrid/hospital/rlafora/nosotros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Oferta asistencial</v>
      </c>
      <c r="C252" s="140" t="str">
        <f>IF( ISBLANK('03.Muestra'!$E13),"",'03.Muestra'!$E13)</f>
        <v>https://www.comunidad.madrid/hospital/rlafora/ciudadanos/oferta-asistencial</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https://www.comunidad.madrid/hospital/rlafora/ciudadanos/actividades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Ingreso</v>
      </c>
      <c r="C254" s="140" t="str">
        <f>IF( ISBLANK('03.Muestra'!$E15),"",'03.Muestra'!$E15)</f>
        <v>https://www.comunidad.madrid/hospital/rlafora/ciudadanos/ingreso</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https://www.comunidad.madrid/hospital/rlafora/reclamaciones-sugerencias-agradecimientos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Derechos deberes</v>
      </c>
      <c r="C256" s="140" t="str">
        <f>IF( ISBLANK('03.Muestra'!$E17),"",'03.Muestra'!$E17)</f>
        <v>https://www.comunidad.madrid/hospital/rlafora/ciudadanos/derechos-deberes-paciente</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formacion-docencia</v>
      </c>
      <c r="C257" s="140" t="str">
        <f>IF( ISBLANK('03.Muestra'!$E18),"",'03.Muestra'!$E18)</f>
        <v>https://www.comunidad.madrid/hospital/rlafora/profesionales/formacion-docencia</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Investigacion</v>
      </c>
      <c r="C258" s="140" t="str">
        <f>IF( ISBLANK('03.Muestra'!$E19),"",'03.Muestra'!$E19)</f>
        <v>https://www.comunidad.madrid/hospital/rlafora/profesionales/investigacion</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Galeria fotos</v>
      </c>
      <c r="C259" s="140" t="str">
        <f>IF( ISBLANK('03.Muestra'!$E20),"",'03.Muestra'!$E20)</f>
        <v>https://www.comunidad.madrid/hospital/rlafora/comunicacion/galeria-imagenes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https://www.comunidad.madrid/hospital/rlafora/ciudadanos/transparencia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https://www.comunidad.madrid/hospital/rlafora/sitemap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https://www.comunidad.madrid/hospital/rlafora/comunicacion/noticias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https://www.comunidad.madrid/hospital/rlafora/aviso-legal-privacidad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https://www.comunidad.madrid/hospital/rlafora/accesibilidad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https://www.comunidad.madrid/hospital/rlafora/buscar?search_api_fulltext=&amp;nombre=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https://www.comunidad.madrid/hospital/rlafora/</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https://www.comunidad.madrid/hospital/rlafora/ciudadanos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https://www.comunidad.madrid/hospital/rlafora/profesionales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https://www.comunidad.madrid/hospital/rlafora/comunicacion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https://www.comunidad.madrid/hospital/rlafora/nosotros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Oferta asistencial</v>
      </c>
      <c r="C290" s="140" t="str">
        <f>IF( ISBLANK('03.Muestra'!$E13),"",'03.Muestra'!$E13)</f>
        <v>https://www.comunidad.madrid/hospital/rlafora/ciudadanos/oferta-asistencial</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https://www.comunidad.madrid/hospital/rlafora/ciudadanos/actividades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Ingreso</v>
      </c>
      <c r="C292" s="140" t="str">
        <f>IF( ISBLANK('03.Muestra'!$E15),"",'03.Muestra'!$E15)</f>
        <v>https://www.comunidad.madrid/hospital/rlafora/ciudadanos/ingreso</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https://www.comunidad.madrid/hospital/rlafora/reclamaciones-sugerencias-agradecimientos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Derechos deberes</v>
      </c>
      <c r="C294" s="140" t="str">
        <f>IF( ISBLANK('03.Muestra'!$E17),"",'03.Muestra'!$E17)</f>
        <v>https://www.comunidad.madrid/hospital/rlafora/ciudadanos/derechos-deberes-paciente</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formacion-docencia</v>
      </c>
      <c r="C295" s="140" t="str">
        <f>IF( ISBLANK('03.Muestra'!$E18),"",'03.Muestra'!$E18)</f>
        <v>https://www.comunidad.madrid/hospital/rlafora/profesionales/formacion-docencia</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Investigacion</v>
      </c>
      <c r="C296" s="140" t="str">
        <f>IF( ISBLANK('03.Muestra'!$E19),"",'03.Muestra'!$E19)</f>
        <v>https://www.comunidad.madrid/hospital/rlafora/profesionales/investigacion</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Galeria fotos</v>
      </c>
      <c r="C297" s="140" t="str">
        <f>IF( ISBLANK('03.Muestra'!$E20),"",'03.Muestra'!$E20)</f>
        <v>https://www.comunidad.madrid/hospital/rlafora/comunicacion/galeria-imagenes</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https://www.comunidad.madrid/hospital/rlafora/ciudadanos/transparencia</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https://www.comunidad.madrid/hospital/rlafora/sitemap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https://www.comunidad.madrid/hospital/rlafora/comunicacion/noticias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https://www.comunidad.madrid/hospital/rlafora/aviso-legal-privacidad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https://www.comunidad.madrid/hospital/rlafora/accesibilidad</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https://www.comunidad.madrid/hospital/rlafora/buscar?search_api_fulltext=&amp;nombre=</v>
      </c>
      <c r="D303" s="164" t="s">
        <v>61</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https://www.comunidad.madrid/hospital/rlafora/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https://www.comunidad.madrid/hospital/rlafora/ciudadanos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https://www.comunidad.madrid/hospital/rlafora/profesionales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https://www.comunidad.madrid/hospital/rlafora/comunicacion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https://www.comunidad.madrid/hospital/rlafora/nosotros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Oferta asistencial</v>
      </c>
      <c r="C328" s="140" t="str">
        <f>IF( ISBLANK('03.Muestra'!$E13),"",'03.Muestra'!$E13)</f>
        <v>https://www.comunidad.madrid/hospital/rlafora/ciudadanos/oferta-asistencial</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https://www.comunidad.madrid/hospital/rlafora/ciudadanos/actividades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Ingreso</v>
      </c>
      <c r="C330" s="140" t="str">
        <f>IF( ISBLANK('03.Muestra'!$E15),"",'03.Muestra'!$E15)</f>
        <v>https://www.comunidad.madrid/hospital/rlafora/ciudadanos/ingreso</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https://www.comunidad.madrid/hospital/rlafora/reclamaciones-sugerencias-agradecimientos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Derechos deberes</v>
      </c>
      <c r="C332" s="140" t="str">
        <f>IF( ISBLANK('03.Muestra'!$E17),"",'03.Muestra'!$E17)</f>
        <v>https://www.comunidad.madrid/hospital/rlafora/ciudadanos/derechos-deberes-paciente</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formacion-docencia</v>
      </c>
      <c r="C333" s="140" t="str">
        <f>IF( ISBLANK('03.Muestra'!$E18),"",'03.Muestra'!$E18)</f>
        <v>https://www.comunidad.madrid/hospital/rlafora/profesionales/formacion-docencia</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Investigacion</v>
      </c>
      <c r="C334" s="140" t="str">
        <f>IF( ISBLANK('03.Muestra'!$E19),"",'03.Muestra'!$E19)</f>
        <v>https://www.comunidad.madrid/hospital/rlafora/profesionales/investigacion</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Galeria fotos</v>
      </c>
      <c r="C335" s="140" t="str">
        <f>IF( ISBLANK('03.Muestra'!$E20),"",'03.Muestra'!$E20)</f>
        <v>https://www.comunidad.madrid/hospital/rlafora/comunicacion/galeria-imagenes</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https://www.comunidad.madrid/hospital/rlafora/ciudadanos/transparencia</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https://www.comunidad.madrid/hospital/rlafora/sitemap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https://www.comunidad.madrid/hospital/rlafora/comunicacion/noticias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https://www.comunidad.madrid/hospital/rlafora/aviso-legal-privacidad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https://www.comunidad.madrid/hospital/rlafora/accesibilidad</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https://www.comunidad.madrid/hospital/rlafora/buscar?search_api_fulltext=&amp;nombre=</v>
      </c>
      <c r="D341" s="164" t="s">
        <v>61</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https://www.comunidad.madrid/hospital/rlafora/</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https://www.comunidad.madrid/hospital/rlafora/ciudadanos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19</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https://www.comunidad.madrid/hospital/rlafora/profesionales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https://www.comunidad.madrid/hospital/rlafora/comunicacion</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https://www.comunidad.madrid/hospital/rlafora/nosotros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Oferta asistencial</v>
      </c>
      <c r="C366" s="140" t="str">
        <f>IF( ISBLANK('03.Muestra'!$E13),"",'03.Muestra'!$E13)</f>
        <v>https://www.comunidad.madrid/hospital/rlafora/ciudadanos/oferta-asistencial</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https://www.comunidad.madrid/hospital/rlafora/ciudadanos/actividades</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Ingreso</v>
      </c>
      <c r="C368" s="140" t="str">
        <f>IF( ISBLANK('03.Muestra'!$E15),"",'03.Muestra'!$E15)</f>
        <v>https://www.comunidad.madrid/hospital/rlafora/ciudadanos/ingreso</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https://www.comunidad.madrid/hospital/rlafora/reclamaciones-sugerencias-agradecimientos</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Derechos deberes</v>
      </c>
      <c r="C370" s="140" t="str">
        <f>IF( ISBLANK('03.Muestra'!$E17),"",'03.Muestra'!$E17)</f>
        <v>https://www.comunidad.madrid/hospital/rlafora/ciudadanos/derechos-deberes-paciente</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formacion-docencia</v>
      </c>
      <c r="C371" s="140" t="str">
        <f>IF( ISBLANK('03.Muestra'!$E18),"",'03.Muestra'!$E18)</f>
        <v>https://www.comunidad.madrid/hospital/rlafora/profesionales/formacion-docencia</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Investigacion</v>
      </c>
      <c r="C372" s="140" t="str">
        <f>IF( ISBLANK('03.Muestra'!$E19),"",'03.Muestra'!$E19)</f>
        <v>https://www.comunidad.madrid/hospital/rlafora/profesionales/investigacion</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Galeria fotos</v>
      </c>
      <c r="C373" s="140" t="str">
        <f>IF( ISBLANK('03.Muestra'!$E20),"",'03.Muestra'!$E20)</f>
        <v>https://www.comunidad.madrid/hospital/rlafora/comunicacion/galeria-imagenes</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https://www.comunidad.madrid/hospital/rlafora/ciudadanos/transparencia</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https://www.comunidad.madrid/hospital/rlafora/sitemap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https://www.comunidad.madrid/hospital/rlafora/comunicacion/noticias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https://www.comunidad.madrid/hospital/rlafora/aviso-legal-privacidad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https://www.comunidad.madrid/hospital/rlafora/accesibilidad</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https://www.comunidad.madrid/hospital/rlafora/buscar?search_api_fulltext=&amp;nombre=</v>
      </c>
      <c r="D379" s="164" t="s">
        <v>61</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https://www.comunidad.madrid/hospital/rlafora/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https://www.comunidad.madrid/hospital/rlafora/ciudadanos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https://www.comunidad.madrid/hospital/rlafora/profesionales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https://www.comunidad.madrid/hospital/rlafora/comunicacion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https://www.comunidad.madrid/hospital/rlafora/nosotros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Oferta asistencial</v>
      </c>
      <c r="C404" s="140" t="str">
        <f>IF( ISBLANK('03.Muestra'!$E13),"",'03.Muestra'!$E13)</f>
        <v>https://www.comunidad.madrid/hospital/rlafora/ciudadanos/oferta-asistencial</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https://www.comunidad.madrid/hospital/rlafora/ciudadanos/actividades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Ingreso</v>
      </c>
      <c r="C406" s="140" t="str">
        <f>IF( ISBLANK('03.Muestra'!$E15),"",'03.Muestra'!$E15)</f>
        <v>https://www.comunidad.madrid/hospital/rlafora/ciudadanos/ingreso</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https://www.comunidad.madrid/hospital/rlafora/reclamaciones-sugerencias-agradecimientos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Derechos deberes</v>
      </c>
      <c r="C408" s="140" t="str">
        <f>IF( ISBLANK('03.Muestra'!$E17),"",'03.Muestra'!$E17)</f>
        <v>https://www.comunidad.madrid/hospital/rlafora/ciudadanos/derechos-deberes-paciente</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formacion-docencia</v>
      </c>
      <c r="C409" s="140" t="str">
        <f>IF( ISBLANK('03.Muestra'!$E18),"",'03.Muestra'!$E18)</f>
        <v>https://www.comunidad.madrid/hospital/rlafora/profesionales/formacion-docencia</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Investigacion</v>
      </c>
      <c r="C410" s="140" t="str">
        <f>IF( ISBLANK('03.Muestra'!$E19),"",'03.Muestra'!$E19)</f>
        <v>https://www.comunidad.madrid/hospital/rlafora/profesionales/investigacion</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Galeria fotos</v>
      </c>
      <c r="C411" s="140" t="str">
        <f>IF( ISBLANK('03.Muestra'!$E20),"",'03.Muestra'!$E20)</f>
        <v>https://www.comunidad.madrid/hospital/rlafora/comunicacion/galeria-imagenes</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Transparencia</v>
      </c>
      <c r="C412" s="140" t="str">
        <f>IF( ISBLANK('03.Muestra'!$E21),"",'03.Muestra'!$E21)</f>
        <v>https://www.comunidad.madrid/hospital/rlafora/ciudadanos/transparencia</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https://www.comunidad.madrid/hospital/rlafora/sitemap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https://www.comunidad.madrid/hospital/rlafora/comunicacion/noticias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https://www.comunidad.madrid/hospital/rlafora/aviso-legal-privacidad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Accesibilidad</v>
      </c>
      <c r="C416" s="140" t="str">
        <f>IF( ISBLANK('03.Muestra'!$E25),"",'03.Muestra'!$E25)</f>
        <v>https://www.comunidad.madrid/hospital/rlafora/accesibilidad</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Buscador</v>
      </c>
      <c r="C417" s="140" t="str">
        <f>IF( ISBLANK('03.Muestra'!$E26),"",'03.Muestra'!$E26)</f>
        <v>https://www.comunidad.madrid/hospital/rlafora/buscar?search_api_fulltext=&amp;nombre=</v>
      </c>
      <c r="D417" s="164" t="s">
        <v>61</v>
      </c>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https://www.comunidad.madrid/hospital/rlafora/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https://www.comunidad.madrid/hospital/rlafora/ciudadanos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https://www.comunidad.madrid/hospital/rlafora/profesionales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https://www.comunidad.madrid/hospital/rlafora/comunicacion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https://www.comunidad.madrid/hospital/rlafora/nosotros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Oferta asistencial</v>
      </c>
      <c r="C442" s="140" t="str">
        <f>IF( ISBLANK('03.Muestra'!$E13),"",'03.Muestra'!$E13)</f>
        <v>https://www.comunidad.madrid/hospital/rlafora/ciudadanos/oferta-asistencial</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https://www.comunidad.madrid/hospital/rlafora/ciudadanos/actividades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Ingreso</v>
      </c>
      <c r="C444" s="140" t="str">
        <f>IF( ISBLANK('03.Muestra'!$E15),"",'03.Muestra'!$E15)</f>
        <v>https://www.comunidad.madrid/hospital/rlafora/ciudadanos/ingreso</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https://www.comunidad.madrid/hospital/rlafora/reclamaciones-sugerencias-agradecimientos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Derechos deberes</v>
      </c>
      <c r="C446" s="140" t="str">
        <f>IF( ISBLANK('03.Muestra'!$E17),"",'03.Muestra'!$E17)</f>
        <v>https://www.comunidad.madrid/hospital/rlafora/ciudadanos/derechos-deberes-paciente</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formacion-docencia</v>
      </c>
      <c r="C447" s="140" t="str">
        <f>IF( ISBLANK('03.Muestra'!$E18),"",'03.Muestra'!$E18)</f>
        <v>https://www.comunidad.madrid/hospital/rlafora/profesionales/formacion-docencia</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Investigacion</v>
      </c>
      <c r="C448" s="140" t="str">
        <f>IF( ISBLANK('03.Muestra'!$E19),"",'03.Muestra'!$E19)</f>
        <v>https://www.comunidad.madrid/hospital/rlafora/profesionales/investigacion</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Galeria fotos</v>
      </c>
      <c r="C449" s="140" t="str">
        <f>IF( ISBLANK('03.Muestra'!$E20),"",'03.Muestra'!$E20)</f>
        <v>https://www.comunidad.madrid/hospital/rlafora/comunicacion/galeria-imagenes</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Transparencia</v>
      </c>
      <c r="C450" s="140" t="str">
        <f>IF( ISBLANK('03.Muestra'!$E21),"",'03.Muestra'!$E21)</f>
        <v>https://www.comunidad.madrid/hospital/rlafora/ciudadanos/transparencia</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https://www.comunidad.madrid/hospital/rlafora/sitemap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https://www.comunidad.madrid/hospital/rlafora/comunicacion/noticias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https://www.comunidad.madrid/hospital/rlafora/aviso-legal-privacidad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Accesibilidad</v>
      </c>
      <c r="C454" s="140" t="str">
        <f>IF( ISBLANK('03.Muestra'!$E25),"",'03.Muestra'!$E25)</f>
        <v>https://www.comunidad.madrid/hospital/rlafora/accesibilidad</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Buscador</v>
      </c>
      <c r="C455" s="140" t="str">
        <f>IF( ISBLANK('03.Muestra'!$E26),"",'03.Muestra'!$E26)</f>
        <v>https://www.comunidad.madrid/hospital/rlafora/buscar?search_api_fulltext=&amp;nombre=</v>
      </c>
      <c r="D455" s="164" t="s">
        <v>61</v>
      </c>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https://www.comunidad.madrid/hospital/rlafora/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https://www.comunidad.madrid/hospital/rlafora/ciudadanos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https://www.comunidad.madrid/hospital/rlafora/profesionales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https://www.comunidad.madrid/hospital/rlafora/comunicacion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https://www.comunidad.madrid/hospital/rlafora/nosotros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Oferta asistencial</v>
      </c>
      <c r="C480" s="140" t="str">
        <f>IF( ISBLANK('03.Muestra'!$E13),"",'03.Muestra'!$E13)</f>
        <v>https://www.comunidad.madrid/hospital/rlafora/ciudadanos/oferta-asistencial</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https://www.comunidad.madrid/hospital/rlafora/ciudadanos/actividades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Ingreso</v>
      </c>
      <c r="C482" s="140" t="str">
        <f>IF( ISBLANK('03.Muestra'!$E15),"",'03.Muestra'!$E15)</f>
        <v>https://www.comunidad.madrid/hospital/rlafora/ciudadanos/ingreso</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https://www.comunidad.madrid/hospital/rlafora/reclamaciones-sugerencias-agradecimientos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Derechos deberes</v>
      </c>
      <c r="C484" s="140" t="str">
        <f>IF( ISBLANK('03.Muestra'!$E17),"",'03.Muestra'!$E17)</f>
        <v>https://www.comunidad.madrid/hospital/rlafora/ciudadanos/derechos-deberes-paciente</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formacion-docencia</v>
      </c>
      <c r="C485" s="140" t="str">
        <f>IF( ISBLANK('03.Muestra'!$E18),"",'03.Muestra'!$E18)</f>
        <v>https://www.comunidad.madrid/hospital/rlafora/profesionales/formacion-docencia</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Investigacion</v>
      </c>
      <c r="C486" s="140" t="str">
        <f>IF( ISBLANK('03.Muestra'!$E19),"",'03.Muestra'!$E19)</f>
        <v>https://www.comunidad.madrid/hospital/rlafora/profesionales/investigacion</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Galeria fotos</v>
      </c>
      <c r="C487" s="140" t="str">
        <f>IF( ISBLANK('03.Muestra'!$E20),"",'03.Muestra'!$E20)</f>
        <v>https://www.comunidad.madrid/hospital/rlafora/comunicacion/galeria-imagenes</v>
      </c>
      <c r="D487" s="164" t="s">
        <v>73</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Transparencia</v>
      </c>
      <c r="C488" s="140" t="str">
        <f>IF( ISBLANK('03.Muestra'!$E21),"",'03.Muestra'!$E21)</f>
        <v>https://www.comunidad.madrid/hospital/rlafora/ciudadanos/transparencia</v>
      </c>
      <c r="D488" s="164" t="s">
        <v>73</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https://www.comunidad.madrid/hospital/rlafora/sitemap</v>
      </c>
      <c r="D489" s="164" t="s">
        <v>73</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https://www.comunidad.madrid/hospital/rlafora/comunicacion/noticias</v>
      </c>
      <c r="D490" s="164" t="s">
        <v>73</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https://www.comunidad.madrid/hospital/rlafora/aviso-legal-privacidad</v>
      </c>
      <c r="D491" s="164" t="s">
        <v>73</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Accesibilidad</v>
      </c>
      <c r="C492" s="140" t="str">
        <f>IF( ISBLANK('03.Muestra'!$E25),"",'03.Muestra'!$E25)</f>
        <v>https://www.comunidad.madrid/hospital/rlafora/accesibilidad</v>
      </c>
      <c r="D492" s="164" t="s">
        <v>73</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Buscador</v>
      </c>
      <c r="C493" s="140" t="str">
        <f>IF( ISBLANK('03.Muestra'!$E26),"",'03.Muestra'!$E26)</f>
        <v>https://www.comunidad.madrid/hospital/rlafora/buscar?search_api_fulltext=&amp;nombre=</v>
      </c>
      <c r="D493" s="164" t="s">
        <v>73</v>
      </c>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https://www.comunidad.madrid/hospital/rlafora/</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https://www.comunidad.madrid/hospital/rlafora/ciudadanos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19</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https://www.comunidad.madrid/hospital/rlafora/profesionales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https://www.comunidad.madrid/hospital/rlafora/comunicacion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https://www.comunidad.madrid/hospital/rlafora/nosotros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Oferta asistencial</v>
      </c>
      <c r="C518" s="140" t="str">
        <f>IF( ISBLANK('03.Muestra'!$E13),"",'03.Muestra'!$E13)</f>
        <v>https://www.comunidad.madrid/hospital/rlafora/ciudadanos/oferta-asistencial</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https://www.comunidad.madrid/hospital/rlafora/ciudadanos/actividades</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Ingreso</v>
      </c>
      <c r="C520" s="140" t="str">
        <f>IF( ISBLANK('03.Muestra'!$E15),"",'03.Muestra'!$E15)</f>
        <v>https://www.comunidad.madrid/hospital/rlafora/ciudadanos/ingreso</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https://www.comunidad.madrid/hospital/rlafora/reclamaciones-sugerencias-agradecimientos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Derechos deberes</v>
      </c>
      <c r="C522" s="140" t="str">
        <f>IF( ISBLANK('03.Muestra'!$E17),"",'03.Muestra'!$E17)</f>
        <v>https://www.comunidad.madrid/hospital/rlafora/ciudadanos/derechos-deberes-paciente</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formacion-docencia</v>
      </c>
      <c r="C523" s="140" t="str">
        <f>IF( ISBLANK('03.Muestra'!$E18),"",'03.Muestra'!$E18)</f>
        <v>https://www.comunidad.madrid/hospital/rlafora/profesionales/formacion-docencia</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Investigacion</v>
      </c>
      <c r="C524" s="140" t="str">
        <f>IF( ISBLANK('03.Muestra'!$E19),"",'03.Muestra'!$E19)</f>
        <v>https://www.comunidad.madrid/hospital/rlafora/profesionales/investigacion</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Galeria fotos</v>
      </c>
      <c r="C525" s="140" t="str">
        <f>IF( ISBLANK('03.Muestra'!$E20),"",'03.Muestra'!$E20)</f>
        <v>https://www.comunidad.madrid/hospital/rlafora/comunicacion/galeria-imagenes</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Transparencia</v>
      </c>
      <c r="C526" s="140" t="str">
        <f>IF( ISBLANK('03.Muestra'!$E21),"",'03.Muestra'!$E21)</f>
        <v>https://www.comunidad.madrid/hospital/rlafora/ciudadanos/transparencia</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https://www.comunidad.madrid/hospital/rlafora/sitemap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https://www.comunidad.madrid/hospital/rlafora/comunicacion/noticias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https://www.comunidad.madrid/hospital/rlafora/aviso-legal-privacidad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Accesibilidad</v>
      </c>
      <c r="C530" s="140" t="str">
        <f>IF( ISBLANK('03.Muestra'!$E25),"",'03.Muestra'!$E25)</f>
        <v>https://www.comunidad.madrid/hospital/rlafora/accesibilidad</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Buscador</v>
      </c>
      <c r="C531" s="140" t="str">
        <f>IF( ISBLANK('03.Muestra'!$E26),"",'03.Muestra'!$E26)</f>
        <v>https://www.comunidad.madrid/hospital/rlafora/buscar?search_api_fulltext=&amp;nombre=</v>
      </c>
      <c r="D531" s="164" t="s">
        <v>73</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https://www.comunidad.madrid/hospital/rlafora/</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https://www.comunidad.madrid/hospital/rlafora/ciudadanos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19</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https://www.comunidad.madrid/hospital/rlafora/profesionales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https://www.comunidad.madrid/hospital/rlafora/comunicacion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https://www.comunidad.madrid/hospital/rlafora/nosotros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Oferta asistencial</v>
      </c>
      <c r="C556" s="140" t="str">
        <f>IF( ISBLANK('03.Muestra'!$E13),"",'03.Muestra'!$E13)</f>
        <v>https://www.comunidad.madrid/hospital/rlafora/ciudadanos/oferta-asistencial</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https://www.comunidad.madrid/hospital/rlafora/ciudadanos/actividades</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Ingreso</v>
      </c>
      <c r="C558" s="140" t="str">
        <f>IF( ISBLANK('03.Muestra'!$E15),"",'03.Muestra'!$E15)</f>
        <v>https://www.comunidad.madrid/hospital/rlafora/ciudadanos/ingreso</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https://www.comunidad.madrid/hospital/rlafora/reclamaciones-sugerencias-agradecimientos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Derechos deberes</v>
      </c>
      <c r="C560" s="140" t="str">
        <f>IF( ISBLANK('03.Muestra'!$E17),"",'03.Muestra'!$E17)</f>
        <v>https://www.comunidad.madrid/hospital/rlafora/ciudadanos/derechos-deberes-paciente</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formacion-docencia</v>
      </c>
      <c r="C561" s="140" t="str">
        <f>IF( ISBLANK('03.Muestra'!$E18),"",'03.Muestra'!$E18)</f>
        <v>https://www.comunidad.madrid/hospital/rlafora/profesionales/formacion-docencia</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Investigacion</v>
      </c>
      <c r="C562" s="140" t="str">
        <f>IF( ISBLANK('03.Muestra'!$E19),"",'03.Muestra'!$E19)</f>
        <v>https://www.comunidad.madrid/hospital/rlafora/profesionales/investigacion</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Galeria fotos</v>
      </c>
      <c r="C563" s="140" t="str">
        <f>IF( ISBLANK('03.Muestra'!$E20),"",'03.Muestra'!$E20)</f>
        <v>https://www.comunidad.madrid/hospital/rlafora/comunicacion/galeria-imagenes</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Transparencia</v>
      </c>
      <c r="C564" s="140" t="str">
        <f>IF( ISBLANK('03.Muestra'!$E21),"",'03.Muestra'!$E21)</f>
        <v>https://www.comunidad.madrid/hospital/rlafora/ciudadanos/transparencia</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https://www.comunidad.madrid/hospital/rlafora/sitemap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https://www.comunidad.madrid/hospital/rlafora/comunicacion/noticias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https://www.comunidad.madrid/hospital/rlafora/aviso-legal-privacidad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Accesibilidad</v>
      </c>
      <c r="C568" s="140" t="str">
        <f>IF( ISBLANK('03.Muestra'!$E25),"",'03.Muestra'!$E25)</f>
        <v>https://www.comunidad.madrid/hospital/rlafora/accesibilidad</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Buscador</v>
      </c>
      <c r="C569" s="140" t="str">
        <f>IF( ISBLANK('03.Muestra'!$E26),"",'03.Muestra'!$E26)</f>
        <v>https://www.comunidad.madrid/hospital/rlafora/buscar?search_api_fulltext=&amp;nombre=</v>
      </c>
      <c r="D569" s="164" t="s">
        <v>73</v>
      </c>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https://www.comunidad.madrid/hospital/rlafora/</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https://www.comunidad.madrid/hospital/rlafora/ciudadanos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19</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https://www.comunidad.madrid/hospital/rlafora/profesionales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ISBLANK('03.Muestra'!$C11),"",'03.Muestra'!$E11)</f>
        <v>https://www.comunidad.madrid/hospital/rlafora/comunicacion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https://www.comunidad.madrid/hospital/rlafora/nosotros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Oferta asistencial</v>
      </c>
      <c r="C594" s="140" t="str">
        <f>IF( ISBLANK('03.Muestra'!$C13),"",'03.Muestra'!$E13)</f>
        <v>https://www.comunidad.madrid/hospital/rlafora/ciudadanos/oferta-asistencial</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ISBLANK('03.Muestra'!$C14),"",'03.Muestra'!$E14)</f>
        <v>https://www.comunidad.madrid/hospital/rlafora/ciudadanos/actividades</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Ingreso</v>
      </c>
      <c r="C596" s="140" t="str">
        <f>IF( ISBLANK('03.Muestra'!$C15),"",'03.Muestra'!$E15)</f>
        <v>https://www.comunidad.madrid/hospital/rlafora/ciudadanos/ingreso</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ISBLANK('03.Muestra'!$C16),"",'03.Muestra'!$E16)</f>
        <v>https://www.comunidad.madrid/hospital/rlafora/reclamaciones-sugerencias-agradecimientos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Derechos deberes</v>
      </c>
      <c r="C598" s="140" t="str">
        <f>IF( ISBLANK('03.Muestra'!$C17),"",'03.Muestra'!$E17)</f>
        <v>https://www.comunidad.madrid/hospital/rlafora/ciudadanos/derechos-deberes-paciente</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formacion-docencia</v>
      </c>
      <c r="C599" s="140" t="str">
        <f>IF( ISBLANK('03.Muestra'!$C18),"",'03.Muestra'!$E18)</f>
        <v>https://www.comunidad.madrid/hospital/rlafora/profesionales/formacion-docencia</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Investigacion</v>
      </c>
      <c r="C600" s="140" t="str">
        <f>IF( ISBLANK('03.Muestra'!$C19),"",'03.Muestra'!$E19)</f>
        <v>https://www.comunidad.madrid/hospital/rlafora/profesionales/investigacion</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Galeria fotos</v>
      </c>
      <c r="C601" s="140" t="str">
        <f>IF( ISBLANK('03.Muestra'!$C20),"",'03.Muestra'!$E20)</f>
        <v>https://www.comunidad.madrid/hospital/rlafora/comunicacion/galeria-imagenes</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Transparencia</v>
      </c>
      <c r="C602" s="140" t="str">
        <f>IF( ISBLANK('03.Muestra'!$C21),"",'03.Muestra'!$E21)</f>
        <v>https://www.comunidad.madrid/hospital/rlafora/ciudadanos/transparencia</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https://www.comunidad.madrid/hospital/rlafora/sitemap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https://www.comunidad.madrid/hospital/rlafora/comunicacion/noticias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https://www.comunidad.madrid/hospital/rlafora/aviso-legal-privacidad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Accesibilidad</v>
      </c>
      <c r="C606" s="140" t="str">
        <f>IF( ISBLANK('03.Muestra'!$C25),"",'03.Muestra'!$E25)</f>
        <v>https://www.comunidad.madrid/hospital/rlafora/accesibilidad</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Buscador</v>
      </c>
      <c r="C607" s="140" t="str">
        <f>IF( ISBLANK('03.Muestra'!$C26),"",'03.Muestra'!$E26)</f>
        <v>https://www.comunidad.madrid/hospital/rlafora/buscar?search_api_fulltext=&amp;nombre=</v>
      </c>
      <c r="D607" s="164" t="s">
        <v>61</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ref="D608:D623" si="31">IF(AND(B608&lt;&gt;"",C608&lt;&gt;""),"N/T","")</f>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https://www.comunidad.madrid/hospital/rlafora/</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https://www.comunidad.madrid/hospital/rlafora/ciudadanos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19</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https://www.comunidad.madrid/hospital/rlafora/profesionales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https://www.comunidad.madrid/hospital/rlafora/comunicacion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https://www.comunidad.madrid/hospital/rlafora/nosotros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Oferta asistencial</v>
      </c>
      <c r="C632" s="140" t="str">
        <f>IF( ISBLANK('03.Muestra'!$E13),"",'03.Muestra'!$E13)</f>
        <v>https://www.comunidad.madrid/hospital/rlafora/ciudadanos/oferta-asistencial</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https://www.comunidad.madrid/hospital/rlafora/ciudadanos/actividades</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Ingreso</v>
      </c>
      <c r="C634" s="140" t="str">
        <f>IF( ISBLANK('03.Muestra'!$E15),"",'03.Muestra'!$E15)</f>
        <v>https://www.comunidad.madrid/hospital/rlafora/ciudadanos/ingreso</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https://www.comunidad.madrid/hospital/rlafora/reclamaciones-sugerencias-agradecimientos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Derechos deberes</v>
      </c>
      <c r="C636" s="140" t="str">
        <f>IF( ISBLANK('03.Muestra'!$E17),"",'03.Muestra'!$E17)</f>
        <v>https://www.comunidad.madrid/hospital/rlafora/ciudadanos/derechos-deberes-paciente</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formacion-docencia</v>
      </c>
      <c r="C637" s="140" t="str">
        <f>IF( ISBLANK('03.Muestra'!$E18),"",'03.Muestra'!$E18)</f>
        <v>https://www.comunidad.madrid/hospital/rlafora/profesionales/formacion-docencia</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Investigacion</v>
      </c>
      <c r="C638" s="140" t="str">
        <f>IF( ISBLANK('03.Muestra'!$E19),"",'03.Muestra'!$E19)</f>
        <v>https://www.comunidad.madrid/hospital/rlafora/profesionales/investigacion</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Galeria fotos</v>
      </c>
      <c r="C639" s="140" t="str">
        <f>IF( ISBLANK('03.Muestra'!$E20),"",'03.Muestra'!$E20)</f>
        <v>https://www.comunidad.madrid/hospital/rlafora/comunicacion/galeria-imagenes</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Transparencia</v>
      </c>
      <c r="C640" s="140" t="str">
        <f>IF( ISBLANK('03.Muestra'!$E21),"",'03.Muestra'!$E21)</f>
        <v>https://www.comunidad.madrid/hospital/rlafora/ciudadanos/transparencia</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https://www.comunidad.madrid/hospital/rlafora/sitemap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https://www.comunidad.madrid/hospital/rlafora/comunicacion/noticias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https://www.comunidad.madrid/hospital/rlafora/aviso-legal-privacidad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Accesibilidad</v>
      </c>
      <c r="C644" s="140" t="str">
        <f>IF( ISBLANK('03.Muestra'!$E25),"",'03.Muestra'!$E25)</f>
        <v>https://www.comunidad.madrid/hospital/rlafora/accesibilidad</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Buscador</v>
      </c>
      <c r="C645" s="140" t="str">
        <f>IF( ISBLANK('03.Muestra'!$E26),"",'03.Muestra'!$E26)</f>
        <v>https://www.comunidad.madrid/hospital/rlafora/buscar?search_api_fulltext=&amp;nombre=</v>
      </c>
      <c r="D645" s="164" t="s">
        <v>73</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373" priority="289" stopIfTrue="1" operator="equal">
      <formula>"ERR"</formula>
    </cfRule>
  </conditionalFormatting>
  <conditionalFormatting sqref="D38:D53 D532:D547 D95:D96 D133:D135 D209:D211 D247:D249 D551:D568 D570:D585 D57:D91 D111:D129 D148:D167 D189:D205 D226:D243 D263:D281 D285:D319 D323:D357 D361:D395 D399:D433 D437:D471 D475:D509 D589:D623 D627:D661">
    <cfRule type="expression" dxfId="372" priority="278" stopIfTrue="1">
      <formula>ISBLANK(D38)</formula>
    </cfRule>
    <cfRule type="cellIs" dxfId="371" priority="279" stopIfTrue="1" operator="equal">
      <formula>"Pasa"</formula>
    </cfRule>
    <cfRule type="cellIs" dxfId="370" priority="280" stopIfTrue="1" operator="equal">
      <formula>"Falla"</formula>
    </cfRule>
    <cfRule type="cellIs" dxfId="369" priority="281" stopIfTrue="1" operator="equal">
      <formula>"N/A"</formula>
    </cfRule>
    <cfRule type="cellIs" dxfId="368" priority="282" stopIfTrue="1" operator="equal">
      <formula>"N/T"</formula>
    </cfRule>
    <cfRule type="cellIs" dxfId="367" priority="283" stopIfTrue="1" operator="equal">
      <formula>"N/D"</formula>
    </cfRule>
  </conditionalFormatting>
  <conditionalFormatting sqref="F19:J19">
    <cfRule type="expression" dxfId="366" priority="271" stopIfTrue="1">
      <formula>ISBLANK(F19)</formula>
    </cfRule>
    <cfRule type="cellIs" dxfId="365" priority="272" stopIfTrue="1" operator="equal">
      <formula>"Pasa"</formula>
    </cfRule>
    <cfRule type="cellIs" dxfId="364" priority="273" stopIfTrue="1" operator="equal">
      <formula>"Falla"</formula>
    </cfRule>
    <cfRule type="cellIs" dxfId="363" priority="274" stopIfTrue="1" operator="equal">
      <formula>"N/A"</formula>
    </cfRule>
    <cfRule type="cellIs" dxfId="362" priority="275" stopIfTrue="1" operator="equal">
      <formula>"N/T"</formula>
    </cfRule>
    <cfRule type="cellIs" dxfId="361" priority="276" stopIfTrue="1" operator="equal">
      <formula>"N/D"</formula>
    </cfRule>
  </conditionalFormatting>
  <conditionalFormatting sqref="F57:J57">
    <cfRule type="expression" dxfId="360" priority="265" stopIfTrue="1">
      <formula>ISBLANK(F57)</formula>
    </cfRule>
    <cfRule type="cellIs" dxfId="359" priority="266" stopIfTrue="1" operator="equal">
      <formula>"Pasa"</formula>
    </cfRule>
    <cfRule type="cellIs" dxfId="358" priority="267" stopIfTrue="1" operator="equal">
      <formula>"Falla"</formula>
    </cfRule>
    <cfRule type="cellIs" dxfId="357" priority="268" stopIfTrue="1" operator="equal">
      <formula>"N/A"</formula>
    </cfRule>
    <cfRule type="cellIs" dxfId="356" priority="269" stopIfTrue="1" operator="equal">
      <formula>"N/T"</formula>
    </cfRule>
    <cfRule type="cellIs" dxfId="355" priority="270" stopIfTrue="1" operator="equal">
      <formula>"N/D"</formula>
    </cfRule>
  </conditionalFormatting>
  <conditionalFormatting sqref="F95:J95">
    <cfRule type="expression" dxfId="354" priority="259" stopIfTrue="1">
      <formula>ISBLANK(F95)</formula>
    </cfRule>
    <cfRule type="cellIs" dxfId="353" priority="260" stopIfTrue="1" operator="equal">
      <formula>"Pasa"</formula>
    </cfRule>
    <cfRule type="cellIs" dxfId="352" priority="261" stopIfTrue="1" operator="equal">
      <formula>"Falla"</formula>
    </cfRule>
    <cfRule type="cellIs" dxfId="351" priority="262" stopIfTrue="1" operator="equal">
      <formula>"N/A"</formula>
    </cfRule>
    <cfRule type="cellIs" dxfId="350" priority="263" stopIfTrue="1" operator="equal">
      <formula>"N/T"</formula>
    </cfRule>
    <cfRule type="cellIs" dxfId="349" priority="264" stopIfTrue="1" operator="equal">
      <formula>"N/D"</formula>
    </cfRule>
  </conditionalFormatting>
  <conditionalFormatting sqref="F133:J133">
    <cfRule type="expression" dxfId="348" priority="253" stopIfTrue="1">
      <formula>ISBLANK(F133)</formula>
    </cfRule>
    <cfRule type="cellIs" dxfId="347" priority="254" stopIfTrue="1" operator="equal">
      <formula>"Pasa"</formula>
    </cfRule>
    <cfRule type="cellIs" dxfId="346" priority="255" stopIfTrue="1" operator="equal">
      <formula>"Falla"</formula>
    </cfRule>
    <cfRule type="cellIs" dxfId="345" priority="256" stopIfTrue="1" operator="equal">
      <formula>"N/A"</formula>
    </cfRule>
    <cfRule type="cellIs" dxfId="344" priority="257" stopIfTrue="1" operator="equal">
      <formula>"N/T"</formula>
    </cfRule>
    <cfRule type="cellIs" dxfId="343" priority="258" stopIfTrue="1" operator="equal">
      <formula>"N/D"</formula>
    </cfRule>
  </conditionalFormatting>
  <conditionalFormatting sqref="F171:J171">
    <cfRule type="expression" dxfId="342" priority="247" stopIfTrue="1">
      <formula>ISBLANK(F171)</formula>
    </cfRule>
    <cfRule type="cellIs" dxfId="341" priority="248" stopIfTrue="1" operator="equal">
      <formula>"Pasa"</formula>
    </cfRule>
    <cfRule type="cellIs" dxfId="340" priority="249" stopIfTrue="1" operator="equal">
      <formula>"Falla"</formula>
    </cfRule>
    <cfRule type="cellIs" dxfId="339" priority="250" stopIfTrue="1" operator="equal">
      <formula>"N/A"</formula>
    </cfRule>
    <cfRule type="cellIs" dxfId="338" priority="251" stopIfTrue="1" operator="equal">
      <formula>"N/T"</formula>
    </cfRule>
    <cfRule type="cellIs" dxfId="337" priority="252" stopIfTrue="1" operator="equal">
      <formula>"N/D"</formula>
    </cfRule>
  </conditionalFormatting>
  <conditionalFormatting sqref="F209:J209">
    <cfRule type="expression" dxfId="336" priority="241" stopIfTrue="1">
      <formula>ISBLANK(F209)</formula>
    </cfRule>
    <cfRule type="cellIs" dxfId="335" priority="242" stopIfTrue="1" operator="equal">
      <formula>"Pasa"</formula>
    </cfRule>
    <cfRule type="cellIs" dxfId="334" priority="243" stopIfTrue="1" operator="equal">
      <formula>"Falla"</formula>
    </cfRule>
    <cfRule type="cellIs" dxfId="333" priority="244" stopIfTrue="1" operator="equal">
      <formula>"N/A"</formula>
    </cfRule>
    <cfRule type="cellIs" dxfId="332" priority="245" stopIfTrue="1" operator="equal">
      <formula>"N/T"</formula>
    </cfRule>
    <cfRule type="cellIs" dxfId="331" priority="246" stopIfTrue="1" operator="equal">
      <formula>"N/D"</formula>
    </cfRule>
  </conditionalFormatting>
  <conditionalFormatting sqref="F247:J247">
    <cfRule type="expression" dxfId="330" priority="235" stopIfTrue="1">
      <formula>ISBLANK(F247)</formula>
    </cfRule>
    <cfRule type="cellIs" dxfId="329" priority="236" stopIfTrue="1" operator="equal">
      <formula>"Pasa"</formula>
    </cfRule>
    <cfRule type="cellIs" dxfId="328" priority="237" stopIfTrue="1" operator="equal">
      <formula>"Falla"</formula>
    </cfRule>
    <cfRule type="cellIs" dxfId="327" priority="238" stopIfTrue="1" operator="equal">
      <formula>"N/A"</formula>
    </cfRule>
    <cfRule type="cellIs" dxfId="326" priority="239" stopIfTrue="1" operator="equal">
      <formula>"N/T"</formula>
    </cfRule>
    <cfRule type="cellIs" dxfId="325" priority="240" stopIfTrue="1" operator="equal">
      <formula>"N/D"</formula>
    </cfRule>
  </conditionalFormatting>
  <conditionalFormatting sqref="F285:J285">
    <cfRule type="expression" dxfId="324" priority="229" stopIfTrue="1">
      <formula>ISBLANK(F285)</formula>
    </cfRule>
    <cfRule type="cellIs" dxfId="323" priority="230" stopIfTrue="1" operator="equal">
      <formula>"Pasa"</formula>
    </cfRule>
    <cfRule type="cellIs" dxfId="322" priority="231" stopIfTrue="1" operator="equal">
      <formula>"Falla"</formula>
    </cfRule>
    <cfRule type="cellIs" dxfId="321" priority="232" stopIfTrue="1" operator="equal">
      <formula>"N/A"</formula>
    </cfRule>
    <cfRule type="cellIs" dxfId="320" priority="233" stopIfTrue="1" operator="equal">
      <formula>"N/T"</formula>
    </cfRule>
    <cfRule type="cellIs" dxfId="319" priority="234" stopIfTrue="1" operator="equal">
      <formula>"N/D"</formula>
    </cfRule>
  </conditionalFormatting>
  <conditionalFormatting sqref="F323:J323">
    <cfRule type="expression" dxfId="318" priority="223" stopIfTrue="1">
      <formula>ISBLANK(F323)</formula>
    </cfRule>
    <cfRule type="cellIs" dxfId="317" priority="224" stopIfTrue="1" operator="equal">
      <formula>"Pasa"</formula>
    </cfRule>
    <cfRule type="cellIs" dxfId="316" priority="225" stopIfTrue="1" operator="equal">
      <formula>"Falla"</formula>
    </cfRule>
    <cfRule type="cellIs" dxfId="315" priority="226" stopIfTrue="1" operator="equal">
      <formula>"N/A"</formula>
    </cfRule>
    <cfRule type="cellIs" dxfId="314" priority="227" stopIfTrue="1" operator="equal">
      <formula>"N/T"</formula>
    </cfRule>
    <cfRule type="cellIs" dxfId="313" priority="228" stopIfTrue="1" operator="equal">
      <formula>"N/D"</formula>
    </cfRule>
  </conditionalFormatting>
  <conditionalFormatting sqref="F361:J361">
    <cfRule type="expression" dxfId="312" priority="217" stopIfTrue="1">
      <formula>ISBLANK(F361)</formula>
    </cfRule>
    <cfRule type="cellIs" dxfId="311" priority="218" stopIfTrue="1" operator="equal">
      <formula>"Pasa"</formula>
    </cfRule>
    <cfRule type="cellIs" dxfId="310" priority="219" stopIfTrue="1" operator="equal">
      <formula>"Falla"</formula>
    </cfRule>
    <cfRule type="cellIs" dxfId="309" priority="220" stopIfTrue="1" operator="equal">
      <formula>"N/A"</formula>
    </cfRule>
    <cfRule type="cellIs" dxfId="308" priority="221" stopIfTrue="1" operator="equal">
      <formula>"N/T"</formula>
    </cfRule>
    <cfRule type="cellIs" dxfId="307" priority="222" stopIfTrue="1" operator="equal">
      <formula>"N/D"</formula>
    </cfRule>
  </conditionalFormatting>
  <conditionalFormatting sqref="F399:J399">
    <cfRule type="expression" dxfId="306" priority="211" stopIfTrue="1">
      <formula>ISBLANK(F399)</formula>
    </cfRule>
    <cfRule type="cellIs" dxfId="305" priority="212" stopIfTrue="1" operator="equal">
      <formula>"Pasa"</formula>
    </cfRule>
    <cfRule type="cellIs" dxfId="304" priority="213" stopIfTrue="1" operator="equal">
      <formula>"Falla"</formula>
    </cfRule>
    <cfRule type="cellIs" dxfId="303" priority="214" stopIfTrue="1" operator="equal">
      <formula>"N/A"</formula>
    </cfRule>
    <cfRule type="cellIs" dxfId="302" priority="215" stopIfTrue="1" operator="equal">
      <formula>"N/T"</formula>
    </cfRule>
    <cfRule type="cellIs" dxfId="301" priority="216" stopIfTrue="1" operator="equal">
      <formula>"N/D"</formula>
    </cfRule>
  </conditionalFormatting>
  <conditionalFormatting sqref="F437:J437">
    <cfRule type="expression" dxfId="300" priority="205" stopIfTrue="1">
      <formula>ISBLANK(F437)</formula>
    </cfRule>
    <cfRule type="cellIs" dxfId="299" priority="206" stopIfTrue="1" operator="equal">
      <formula>"Pasa"</formula>
    </cfRule>
    <cfRule type="cellIs" dxfId="298" priority="207" stopIfTrue="1" operator="equal">
      <formula>"Falla"</formula>
    </cfRule>
    <cfRule type="cellIs" dxfId="297" priority="208" stopIfTrue="1" operator="equal">
      <formula>"N/A"</formula>
    </cfRule>
    <cfRule type="cellIs" dxfId="296" priority="209" stopIfTrue="1" operator="equal">
      <formula>"N/T"</formula>
    </cfRule>
    <cfRule type="cellIs" dxfId="295" priority="210" stopIfTrue="1" operator="equal">
      <formula>"N/D"</formula>
    </cfRule>
  </conditionalFormatting>
  <conditionalFormatting sqref="F475:J475">
    <cfRule type="expression" dxfId="294" priority="199" stopIfTrue="1">
      <formula>ISBLANK(F475)</formula>
    </cfRule>
    <cfRule type="cellIs" dxfId="293" priority="200" stopIfTrue="1" operator="equal">
      <formula>"Pasa"</formula>
    </cfRule>
    <cfRule type="cellIs" dxfId="292" priority="201" stopIfTrue="1" operator="equal">
      <formula>"Falla"</formula>
    </cfRule>
    <cfRule type="cellIs" dxfId="291" priority="202" stopIfTrue="1" operator="equal">
      <formula>"N/A"</formula>
    </cfRule>
    <cfRule type="cellIs" dxfId="290" priority="203" stopIfTrue="1" operator="equal">
      <formula>"N/T"</formula>
    </cfRule>
    <cfRule type="cellIs" dxfId="289" priority="204" stopIfTrue="1" operator="equal">
      <formula>"N/D"</formula>
    </cfRule>
  </conditionalFormatting>
  <conditionalFormatting sqref="F513:J513">
    <cfRule type="expression" dxfId="288" priority="193" stopIfTrue="1">
      <formula>ISBLANK(F513)</formula>
    </cfRule>
    <cfRule type="cellIs" dxfId="287" priority="194" stopIfTrue="1" operator="equal">
      <formula>"Pasa"</formula>
    </cfRule>
    <cfRule type="cellIs" dxfId="286" priority="195" stopIfTrue="1" operator="equal">
      <formula>"Falla"</formula>
    </cfRule>
    <cfRule type="cellIs" dxfId="285" priority="196" stopIfTrue="1" operator="equal">
      <formula>"N/A"</formula>
    </cfRule>
    <cfRule type="cellIs" dxfId="284" priority="197" stopIfTrue="1" operator="equal">
      <formula>"N/T"</formula>
    </cfRule>
    <cfRule type="cellIs" dxfId="283" priority="198" stopIfTrue="1" operator="equal">
      <formula>"N/D"</formula>
    </cfRule>
  </conditionalFormatting>
  <conditionalFormatting sqref="F551:J551">
    <cfRule type="expression" dxfId="282" priority="187" stopIfTrue="1">
      <formula>ISBLANK(F551)</formula>
    </cfRule>
    <cfRule type="cellIs" dxfId="281" priority="188" stopIfTrue="1" operator="equal">
      <formula>"Pasa"</formula>
    </cfRule>
    <cfRule type="cellIs" dxfId="280" priority="189" stopIfTrue="1" operator="equal">
      <formula>"Falla"</formula>
    </cfRule>
    <cfRule type="cellIs" dxfId="279" priority="190" stopIfTrue="1" operator="equal">
      <formula>"N/A"</formula>
    </cfRule>
    <cfRule type="cellIs" dxfId="278" priority="191" stopIfTrue="1" operator="equal">
      <formula>"N/T"</formula>
    </cfRule>
    <cfRule type="cellIs" dxfId="277" priority="192" stopIfTrue="1" operator="equal">
      <formula>"N/D"</formula>
    </cfRule>
  </conditionalFormatting>
  <conditionalFormatting sqref="F589:J589">
    <cfRule type="expression" dxfId="276" priority="181" stopIfTrue="1">
      <formula>ISBLANK(F589)</formula>
    </cfRule>
    <cfRule type="cellIs" dxfId="275" priority="182" stopIfTrue="1" operator="equal">
      <formula>"Pasa"</formula>
    </cfRule>
    <cfRule type="cellIs" dxfId="274" priority="183" stopIfTrue="1" operator="equal">
      <formula>"Falla"</formula>
    </cfRule>
    <cfRule type="cellIs" dxfId="273" priority="184" stopIfTrue="1" operator="equal">
      <formula>"N/A"</formula>
    </cfRule>
    <cfRule type="cellIs" dxfId="272" priority="185" stopIfTrue="1" operator="equal">
      <formula>"N/T"</formula>
    </cfRule>
    <cfRule type="cellIs" dxfId="271" priority="186" stopIfTrue="1" operator="equal">
      <formula>"N/D"</formula>
    </cfRule>
  </conditionalFormatting>
  <conditionalFormatting sqref="F627:J627">
    <cfRule type="expression" dxfId="270" priority="175" stopIfTrue="1">
      <formula>ISBLANK(F627)</formula>
    </cfRule>
    <cfRule type="cellIs" dxfId="269" priority="176" stopIfTrue="1" operator="equal">
      <formula>"Pasa"</formula>
    </cfRule>
    <cfRule type="cellIs" dxfId="268" priority="177" stopIfTrue="1" operator="equal">
      <formula>"Falla"</formula>
    </cfRule>
    <cfRule type="cellIs" dxfId="267" priority="178" stopIfTrue="1" operator="equal">
      <formula>"N/A"</formula>
    </cfRule>
    <cfRule type="cellIs" dxfId="266" priority="179" stopIfTrue="1" operator="equal">
      <formula>"N/T"</formula>
    </cfRule>
    <cfRule type="cellIs" dxfId="265" priority="180" stopIfTrue="1" operator="equal">
      <formula>"N/D"</formula>
    </cfRule>
  </conditionalFormatting>
  <conditionalFormatting sqref="D19:D27">
    <cfRule type="expression" dxfId="264" priority="169" stopIfTrue="1">
      <formula>ISBLANK(D19)</formula>
    </cfRule>
    <cfRule type="cellIs" dxfId="263" priority="170" stopIfTrue="1" operator="equal">
      <formula>"Pasa"</formula>
    </cfRule>
    <cfRule type="cellIs" dxfId="262" priority="171" stopIfTrue="1" operator="equal">
      <formula>"Falla"</formula>
    </cfRule>
    <cfRule type="cellIs" dxfId="261" priority="172" stopIfTrue="1" operator="equal">
      <formula>"N/A"</formula>
    </cfRule>
    <cfRule type="cellIs" dxfId="260" priority="173" stopIfTrue="1" operator="equal">
      <formula>"N/T"</formula>
    </cfRule>
    <cfRule type="cellIs" dxfId="259" priority="174" stopIfTrue="1" operator="equal">
      <formula>"N/D"</formula>
    </cfRule>
  </conditionalFormatting>
  <conditionalFormatting sqref="D171:D172">
    <cfRule type="expression" dxfId="258" priority="163" stopIfTrue="1">
      <formula>ISBLANK(D171)</formula>
    </cfRule>
    <cfRule type="cellIs" dxfId="257" priority="164" stopIfTrue="1" operator="equal">
      <formula>"Pasa"</formula>
    </cfRule>
    <cfRule type="cellIs" dxfId="256" priority="165" stopIfTrue="1" operator="equal">
      <formula>"Falla"</formula>
    </cfRule>
    <cfRule type="cellIs" dxfId="255" priority="166" stopIfTrue="1" operator="equal">
      <formula>"N/A"</formula>
    </cfRule>
    <cfRule type="cellIs" dxfId="254" priority="167" stopIfTrue="1" operator="equal">
      <formula>"N/T"</formula>
    </cfRule>
    <cfRule type="cellIs" dxfId="253" priority="168" stopIfTrue="1" operator="equal">
      <formula>"N/D"</formula>
    </cfRule>
  </conditionalFormatting>
  <conditionalFormatting sqref="D513:D515">
    <cfRule type="expression" dxfId="252" priority="157" stopIfTrue="1">
      <formula>ISBLANK(D513)</formula>
    </cfRule>
    <cfRule type="cellIs" dxfId="251" priority="158" stopIfTrue="1" operator="equal">
      <formula>"Pasa"</formula>
    </cfRule>
    <cfRule type="cellIs" dxfId="250" priority="159" stopIfTrue="1" operator="equal">
      <formula>"Falla"</formula>
    </cfRule>
    <cfRule type="cellIs" dxfId="249" priority="160" stopIfTrue="1" operator="equal">
      <formula>"N/A"</formula>
    </cfRule>
    <cfRule type="cellIs" dxfId="248" priority="161" stopIfTrue="1" operator="equal">
      <formula>"N/T"</formula>
    </cfRule>
    <cfRule type="cellIs" dxfId="247" priority="162" stopIfTrue="1" operator="equal">
      <formula>"N/D"</formula>
    </cfRule>
  </conditionalFormatting>
  <conditionalFormatting sqref="D34:D36">
    <cfRule type="expression" dxfId="246" priority="151" stopIfTrue="1">
      <formula>ISBLANK(D34)</formula>
    </cfRule>
    <cfRule type="cellIs" dxfId="245" priority="152" stopIfTrue="1" operator="equal">
      <formula>"Pasa"</formula>
    </cfRule>
    <cfRule type="cellIs" dxfId="244" priority="153" stopIfTrue="1" operator="equal">
      <formula>"Falla"</formula>
    </cfRule>
    <cfRule type="cellIs" dxfId="243" priority="154" stopIfTrue="1" operator="equal">
      <formula>"N/A"</formula>
    </cfRule>
    <cfRule type="cellIs" dxfId="242" priority="155" stopIfTrue="1" operator="equal">
      <formula>"N/T"</formula>
    </cfRule>
    <cfRule type="cellIs" dxfId="241" priority="156" stopIfTrue="1" operator="equal">
      <formula>"N/D"</formula>
    </cfRule>
  </conditionalFormatting>
  <conditionalFormatting sqref="D530">
    <cfRule type="expression" dxfId="240" priority="145" stopIfTrue="1">
      <formula>ISBLANK(D530)</formula>
    </cfRule>
    <cfRule type="cellIs" dxfId="239" priority="146" stopIfTrue="1" operator="equal">
      <formula>"Pasa"</formula>
    </cfRule>
    <cfRule type="cellIs" dxfId="238" priority="147" stopIfTrue="1" operator="equal">
      <formula>"Falla"</formula>
    </cfRule>
    <cfRule type="cellIs" dxfId="237" priority="148" stopIfTrue="1" operator="equal">
      <formula>"N/A"</formula>
    </cfRule>
    <cfRule type="cellIs" dxfId="236" priority="149" stopIfTrue="1" operator="equal">
      <formula>"N/T"</formula>
    </cfRule>
    <cfRule type="cellIs" dxfId="235" priority="150" stopIfTrue="1" operator="equal">
      <formula>"N/D"</formula>
    </cfRule>
  </conditionalFormatting>
  <conditionalFormatting sqref="D186:D188">
    <cfRule type="expression" dxfId="234" priority="139" stopIfTrue="1">
      <formula>ISBLANK(D186)</formula>
    </cfRule>
    <cfRule type="cellIs" dxfId="233" priority="140" stopIfTrue="1" operator="equal">
      <formula>"Pasa"</formula>
    </cfRule>
    <cfRule type="cellIs" dxfId="232" priority="141" stopIfTrue="1" operator="equal">
      <formula>"Falla"</formula>
    </cfRule>
    <cfRule type="cellIs" dxfId="231" priority="142" stopIfTrue="1" operator="equal">
      <formula>"N/A"</formula>
    </cfRule>
    <cfRule type="cellIs" dxfId="230" priority="143" stopIfTrue="1" operator="equal">
      <formula>"N/T"</formula>
    </cfRule>
    <cfRule type="cellIs" dxfId="229" priority="144" stopIfTrue="1" operator="equal">
      <formula>"N/D"</formula>
    </cfRule>
  </conditionalFormatting>
  <conditionalFormatting sqref="D97:D103">
    <cfRule type="expression" dxfId="228" priority="133" stopIfTrue="1">
      <formula>ISBLANK(D97)</formula>
    </cfRule>
    <cfRule type="cellIs" dxfId="227" priority="134" stopIfTrue="1" operator="equal">
      <formula>"Pasa"</formula>
    </cfRule>
    <cfRule type="cellIs" dxfId="226" priority="135" stopIfTrue="1" operator="equal">
      <formula>"Falla"</formula>
    </cfRule>
    <cfRule type="cellIs" dxfId="225" priority="136" stopIfTrue="1" operator="equal">
      <formula>"N/A"</formula>
    </cfRule>
    <cfRule type="cellIs" dxfId="224" priority="137" stopIfTrue="1" operator="equal">
      <formula>"N/T"</formula>
    </cfRule>
    <cfRule type="cellIs" dxfId="223" priority="138" stopIfTrue="1" operator="equal">
      <formula>"N/D"</formula>
    </cfRule>
  </conditionalFormatting>
  <conditionalFormatting sqref="D136:D137">
    <cfRule type="expression" dxfId="222" priority="127" stopIfTrue="1">
      <formula>ISBLANK(D136)</formula>
    </cfRule>
    <cfRule type="cellIs" dxfId="221" priority="128" stopIfTrue="1" operator="equal">
      <formula>"Pasa"</formula>
    </cfRule>
    <cfRule type="cellIs" dxfId="220" priority="129" stopIfTrue="1" operator="equal">
      <formula>"Falla"</formula>
    </cfRule>
    <cfRule type="cellIs" dxfId="219" priority="130" stopIfTrue="1" operator="equal">
      <formula>"N/A"</formula>
    </cfRule>
    <cfRule type="cellIs" dxfId="218" priority="131" stopIfTrue="1" operator="equal">
      <formula>"N/T"</formula>
    </cfRule>
    <cfRule type="cellIs" dxfId="217" priority="132" stopIfTrue="1" operator="equal">
      <formula>"N/D"</formula>
    </cfRule>
  </conditionalFormatting>
  <conditionalFormatting sqref="D173:D174 D178:D179">
    <cfRule type="expression" dxfId="216" priority="121" stopIfTrue="1">
      <formula>ISBLANK(D173)</formula>
    </cfRule>
    <cfRule type="cellIs" dxfId="215" priority="122" stopIfTrue="1" operator="equal">
      <formula>"Pasa"</formula>
    </cfRule>
    <cfRule type="cellIs" dxfId="214" priority="123" stopIfTrue="1" operator="equal">
      <formula>"Falla"</formula>
    </cfRule>
    <cfRule type="cellIs" dxfId="213" priority="124" stopIfTrue="1" operator="equal">
      <formula>"N/A"</formula>
    </cfRule>
    <cfRule type="cellIs" dxfId="212" priority="125" stopIfTrue="1" operator="equal">
      <formula>"N/T"</formula>
    </cfRule>
    <cfRule type="cellIs" dxfId="211" priority="126" stopIfTrue="1" operator="equal">
      <formula>"N/D"</formula>
    </cfRule>
  </conditionalFormatting>
  <conditionalFormatting sqref="D212:D213 D224:D225">
    <cfRule type="expression" dxfId="210" priority="109" stopIfTrue="1">
      <formula>ISBLANK(D212)</formula>
    </cfRule>
    <cfRule type="cellIs" dxfId="209" priority="110" stopIfTrue="1" operator="equal">
      <formula>"Pasa"</formula>
    </cfRule>
    <cfRule type="cellIs" dxfId="208" priority="111" stopIfTrue="1" operator="equal">
      <formula>"Falla"</formula>
    </cfRule>
    <cfRule type="cellIs" dxfId="207" priority="112" stopIfTrue="1" operator="equal">
      <formula>"N/A"</formula>
    </cfRule>
    <cfRule type="cellIs" dxfId="206" priority="113" stopIfTrue="1" operator="equal">
      <formula>"N/T"</formula>
    </cfRule>
    <cfRule type="cellIs" dxfId="205" priority="114" stopIfTrue="1" operator="equal">
      <formula>"N/D"</formula>
    </cfRule>
  </conditionalFormatting>
  <conditionalFormatting sqref="D250:D251">
    <cfRule type="expression" dxfId="204" priority="103" stopIfTrue="1">
      <formula>ISBLANK(D250)</formula>
    </cfRule>
    <cfRule type="cellIs" dxfId="203" priority="104" stopIfTrue="1" operator="equal">
      <formula>"Pasa"</formula>
    </cfRule>
    <cfRule type="cellIs" dxfId="202" priority="105" stopIfTrue="1" operator="equal">
      <formula>"Falla"</formula>
    </cfRule>
    <cfRule type="cellIs" dxfId="201" priority="106" stopIfTrue="1" operator="equal">
      <formula>"N/A"</formula>
    </cfRule>
    <cfRule type="cellIs" dxfId="200" priority="107" stopIfTrue="1" operator="equal">
      <formula>"N/T"</formula>
    </cfRule>
    <cfRule type="cellIs" dxfId="199" priority="108" stopIfTrue="1" operator="equal">
      <formula>"N/D"</formula>
    </cfRule>
  </conditionalFormatting>
  <conditionalFormatting sqref="D529">
    <cfRule type="expression" dxfId="198" priority="97" stopIfTrue="1">
      <formula>ISBLANK(D529)</formula>
    </cfRule>
    <cfRule type="cellIs" dxfId="197" priority="98" stopIfTrue="1" operator="equal">
      <formula>"Pasa"</formula>
    </cfRule>
    <cfRule type="cellIs" dxfId="196" priority="99" stopIfTrue="1" operator="equal">
      <formula>"Falla"</formula>
    </cfRule>
    <cfRule type="cellIs" dxfId="195" priority="100" stopIfTrue="1" operator="equal">
      <formula>"N/A"</formula>
    </cfRule>
    <cfRule type="cellIs" dxfId="194" priority="101" stopIfTrue="1" operator="equal">
      <formula>"N/T"</formula>
    </cfRule>
    <cfRule type="cellIs" dxfId="193" priority="102" stopIfTrue="1" operator="equal">
      <formula>"N/D"</formula>
    </cfRule>
  </conditionalFormatting>
  <conditionalFormatting sqref="D138:D141">
    <cfRule type="expression" dxfId="192" priority="91" stopIfTrue="1">
      <formula>ISBLANK(D138)</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D175:D177">
    <cfRule type="expression" dxfId="186" priority="85" stopIfTrue="1">
      <formula>ISBLANK(D175)</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D214:D217">
    <cfRule type="expression" dxfId="180" priority="73" stopIfTrue="1">
      <formula>ISBLANK(D214)</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D252:D254">
    <cfRule type="expression" dxfId="174" priority="67" stopIfTrue="1">
      <formula>ISBLANK(D252)</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D516:D521">
    <cfRule type="expression" dxfId="168" priority="61" stopIfTrue="1">
      <formula>ISBLANK(D516)</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D28:D33">
    <cfRule type="expression" dxfId="162" priority="55" stopIfTrue="1">
      <formula>ISBLANK(D28)</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D104:D110">
    <cfRule type="expression" dxfId="156" priority="49" stopIfTrue="1">
      <formula>ISBLANK(D104)</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D142:D147">
    <cfRule type="expression" dxfId="150" priority="43" stopIfTrue="1">
      <formula>ISBLANK(D142)</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D180:D185">
    <cfRule type="expression" dxfId="144" priority="37" stopIfTrue="1">
      <formula>ISBLANK(D180)</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218:D223">
    <cfRule type="expression" dxfId="138" priority="31" stopIfTrue="1">
      <formula>ISBLANK(D218)</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255:D262">
    <cfRule type="expression" dxfId="132" priority="25" stopIfTrue="1">
      <formula>ISBLANK(D255)</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522:D528">
    <cfRule type="expression" dxfId="126" priority="19" stopIfTrue="1">
      <formula>ISBLANK(D522)</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531">
    <cfRule type="expression" dxfId="120" priority="13" stopIfTrue="1">
      <formula>ISBLANK(D531)</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569">
    <cfRule type="expression" dxfId="114" priority="7" stopIfTrue="1">
      <formula>ISBLANK(D569)</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37">
    <cfRule type="expression" dxfId="108" priority="1" stopIfTrue="1">
      <formula>ISBLANK(D37)</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48576"/>
  <sheetViews>
    <sheetView zoomScale="90" zoomScaleNormal="90" workbookViewId="0">
      <selection activeCell="D37" sqref="D37"/>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09" t="s">
        <v>55</v>
      </c>
      <c r="C11" s="210"/>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57</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38</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95</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190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https://www.comunidad.madrid/hospital/rlafora/</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https://www.comunidad.madrid/hospital/rlafora/ciudadanos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https://www.comunidad.madrid/hospital/rlafora/profesionales</v>
      </c>
      <c r="D21" s="164" t="s">
        <v>64</v>
      </c>
      <c r="E21" s="133" t="str">
        <f t="shared" si="0"/>
        <v/>
      </c>
      <c r="F21" s="19"/>
      <c r="G21" s="19"/>
      <c r="H21" s="19"/>
      <c r="I21" s="19"/>
      <c r="J21" s="19"/>
      <c r="K21" s="19"/>
      <c r="W21" s="19"/>
      <c r="X21" s="19"/>
      <c r="Y21" s="19"/>
    </row>
    <row r="22" spans="2:25" ht="12" customHeight="1">
      <c r="B22" s="140" t="str">
        <f>IF( ISBLANK('03.Muestra'!$C11),"",'03.Muestra'!$C11)</f>
        <v>Comunicaciones</v>
      </c>
      <c r="C22" s="140" t="str">
        <f>IF( ISBLANK('03.Muestra'!$E11),"",'03.Muestra'!$E11)</f>
        <v>https://www.comunidad.madrid/hospital/rlafora/comunicacion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https://www.comunidad.madrid/hospital/rlafora/nosotros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Oferta asistencial</v>
      </c>
      <c r="C24" s="140" t="str">
        <f>IF( ISBLANK('03.Muestra'!$E13),"",'03.Muestra'!$E13)</f>
        <v>https://www.comunidad.madrid/hospital/rlafora/ciudadanos/oferta-asistencial</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Actividades</v>
      </c>
      <c r="C25" s="140" t="str">
        <f>IF( ISBLANK('03.Muestra'!$E14),"",'03.Muestra'!$E14)</f>
        <v>https://www.comunidad.madrid/hospital/rlafora/ciudadanos/actividades</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Ingreso</v>
      </c>
      <c r="C26" s="140" t="str">
        <f>IF( ISBLANK('03.Muestra'!$E15),"",'03.Muestra'!$E15)</f>
        <v>https://www.comunidad.madrid/hospital/rlafora/ciudadanos/ingreso</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Reclamaciones</v>
      </c>
      <c r="C27" s="140" t="str">
        <f>IF( ISBLANK('03.Muestra'!$E16),"",'03.Muestra'!$E16)</f>
        <v>https://www.comunidad.madrid/hospital/rlafora/reclamaciones-sugerencias-agradecimientos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Derechos deberes</v>
      </c>
      <c r="C28" s="140" t="str">
        <f>IF( ISBLANK('03.Muestra'!$E17),"",'03.Muestra'!$E17)</f>
        <v>https://www.comunidad.madrid/hospital/rlafora/ciudadanos/derechos-deberes-paciente</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formacion-docencia</v>
      </c>
      <c r="C29" s="140" t="str">
        <f>IF( ISBLANK('03.Muestra'!$E18),"",'03.Muestra'!$E18)</f>
        <v>https://www.comunidad.madrid/hospital/rlafora/profesionales/formacion-docencia</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Investigacion</v>
      </c>
      <c r="C30" s="140" t="str">
        <f>IF( ISBLANK('03.Muestra'!$E19),"",'03.Muestra'!$E19)</f>
        <v>https://www.comunidad.madrid/hospital/rlafora/profesionales/investigacion</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Galeria fotos</v>
      </c>
      <c r="C31" s="140" t="str">
        <f>IF( ISBLANK('03.Muestra'!$E20),"",'03.Muestra'!$E20)</f>
        <v>https://www.comunidad.madrid/hospital/rlafora/comunicacion/galeria-imagenes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Transparencia</v>
      </c>
      <c r="C32" s="140" t="str">
        <f>IF( ISBLANK('03.Muestra'!$E21),"",'03.Muestra'!$E21)</f>
        <v>https://www.comunidad.madrid/hospital/rlafora/ciudadanos/transparencia</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https://www.comunidad.madrid/hospital/rlafora/sitemap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https://www.comunidad.madrid/hospital/rlafora/comunicacion/noticias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https://www.comunidad.madrid/hospital/rlafora/aviso-legal-privacidad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https://www.comunidad.madrid/hospital/rlafora/accesibilidad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https://www.comunidad.madrid/hospital/rlafora/buscar?search_api_fulltext=&amp;nombre=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https://www.comunidad.madrid/hospital/rlafora/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https://www.comunidad.madrid/hospital/rlafora/ciudadanos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19</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https://www.comunidad.madrid/hospital/rlafora/profesionales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https://www.comunidad.madrid/hospital/rlafora/comunicacion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https://www.comunidad.madrid/hospital/rlafora/nosotros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Oferta asistencial</v>
      </c>
      <c r="C62" s="140" t="str">
        <f>IF( ISBLANK('03.Muestra'!$E13),"",'03.Muestra'!$E13)</f>
        <v>https://www.comunidad.madrid/hospital/rlafora/ciudadanos/oferta-asistencial</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https://www.comunidad.madrid/hospital/rlafora/ciudadanos/actividades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Ingreso</v>
      </c>
      <c r="C64" s="140" t="str">
        <f>IF( ISBLANK('03.Muestra'!$E15),"",'03.Muestra'!$E15)</f>
        <v>https://www.comunidad.madrid/hospital/rlafora/ciudadanos/ingreso</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https://www.comunidad.madrid/hospital/rlafora/reclamaciones-sugerencias-agradecimientos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Derechos deberes</v>
      </c>
      <c r="C66" s="140" t="str">
        <f>IF( ISBLANK('03.Muestra'!$E17),"",'03.Muestra'!$E17)</f>
        <v>https://www.comunidad.madrid/hospital/rlafora/ciudadanos/derechos-deberes-paciente</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formacion-docencia</v>
      </c>
      <c r="C67" s="140" t="str">
        <f>IF( ISBLANK('03.Muestra'!$E18),"",'03.Muestra'!$E18)</f>
        <v>https://www.comunidad.madrid/hospital/rlafora/profesionales/formacion-docencia</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Investigacion</v>
      </c>
      <c r="C68" s="140" t="str">
        <f>IF( ISBLANK('03.Muestra'!$E19),"",'03.Muestra'!$E19)</f>
        <v>https://www.comunidad.madrid/hospital/rlafora/profesionales/investigacion</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Galeria fotos</v>
      </c>
      <c r="C69" s="140" t="str">
        <f>IF( ISBLANK('03.Muestra'!$E20),"",'03.Muestra'!$E20)</f>
        <v>https://www.comunidad.madrid/hospital/rlafora/comunicacion/galeria-imagenes</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https://www.comunidad.madrid/hospital/rlafora/ciudadanos/transparencia</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https://www.comunidad.madrid/hospital/rlafora/sitemap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https://www.comunidad.madrid/hospital/rlafora/comunicacion/noticias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https://www.comunidad.madrid/hospital/rlafora/aviso-legal-privacidad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https://www.comunidad.madrid/hospital/rlafora/accesibilidad</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https://www.comunidad.madrid/hospital/rlafora/buscar?search_api_fulltext=&amp;nombre=</v>
      </c>
      <c r="D75" s="164" t="s">
        <v>73</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https://www.comunidad.madrid/hospital/rlafora/</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https://www.comunidad.madrid/hospital/rlafora/ciudadanos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19</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https://www.comunidad.madrid/hospital/rlafora/profesionales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https://www.comunidad.madrid/hospital/rlafora/comunicacion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https://www.comunidad.madrid/hospital/rlafora/nosotros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Oferta asistencial</v>
      </c>
      <c r="C100" s="140" t="str">
        <f>IF( ISBLANK('03.Muestra'!$E13),"",'03.Muestra'!$E13)</f>
        <v>https://www.comunidad.madrid/hospital/rlafora/ciudadanos/oferta-asistencial</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https://www.comunidad.madrid/hospital/rlafora/ciudadanos/actividades</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Ingreso</v>
      </c>
      <c r="C102" s="140" t="str">
        <f>IF( ISBLANK('03.Muestra'!$E15),"",'03.Muestra'!$E15)</f>
        <v>https://www.comunidad.madrid/hospital/rlafora/ciudadanos/ingreso</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https://www.comunidad.madrid/hospital/rlafora/reclamaciones-sugerencias-agradecimientos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Derechos deberes</v>
      </c>
      <c r="C104" s="140" t="str">
        <f>IF( ISBLANK('03.Muestra'!$E17),"",'03.Muestra'!$E17)</f>
        <v>https://www.comunidad.madrid/hospital/rlafora/ciudadanos/derechos-deberes-paciente</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formacion-docencia</v>
      </c>
      <c r="C105" s="140" t="str">
        <f>IF( ISBLANK('03.Muestra'!$E18),"",'03.Muestra'!$E18)</f>
        <v>https://www.comunidad.madrid/hospital/rlafora/profesionales/formacion-docencia</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Investigacion</v>
      </c>
      <c r="C106" s="140" t="str">
        <f>IF( ISBLANK('03.Muestra'!$E19),"",'03.Muestra'!$E19)</f>
        <v>https://www.comunidad.madrid/hospital/rlafora/profesionales/investigacion</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Galeria fotos</v>
      </c>
      <c r="C107" s="140" t="str">
        <f>IF( ISBLANK('03.Muestra'!$E20),"",'03.Muestra'!$E20)</f>
        <v>https://www.comunidad.madrid/hospital/rlafora/comunicacion/galeria-imagenes</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https://www.comunidad.madrid/hospital/rlafora/ciudadanos/transparencia</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https://www.comunidad.madrid/hospital/rlafora/sitemap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https://www.comunidad.madrid/hospital/rlafora/comunicacion/noticias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https://www.comunidad.madrid/hospital/rlafora/aviso-legal-privacidad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https://www.comunidad.madrid/hospital/rlafora/accesibilidad</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https://www.comunidad.madrid/hospital/rlafora/buscar?search_api_fulltext=&amp;nombre=</v>
      </c>
      <c r="D113" s="164" t="s">
        <v>61</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https://www.comunidad.madrid/hospital/rlafora/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https://www.comunidad.madrid/hospital/rlafora/ciudadanos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https://www.comunidad.madrid/hospital/rlafora/profesionales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https://www.comunidad.madrid/hospital/rlafora/comunicacion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https://www.comunidad.madrid/hospital/rlafora/nosotros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Oferta asistencial</v>
      </c>
      <c r="C138" s="140" t="str">
        <f>IF( ISBLANK('03.Muestra'!$E13),"",'03.Muestra'!$E13)</f>
        <v>https://www.comunidad.madrid/hospital/rlafora/ciudadanos/oferta-asistencial</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https://www.comunidad.madrid/hospital/rlafora/ciudadanos/actividades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Ingreso</v>
      </c>
      <c r="C140" s="140" t="str">
        <f>IF( ISBLANK('03.Muestra'!$E15),"",'03.Muestra'!$E15)</f>
        <v>https://www.comunidad.madrid/hospital/rlafora/ciudadanos/ingreso</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https://www.comunidad.madrid/hospital/rlafora/reclamaciones-sugerencias-agradecimientos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Derechos deberes</v>
      </c>
      <c r="C142" s="140" t="str">
        <f>IF( ISBLANK('03.Muestra'!$E17),"",'03.Muestra'!$E17)</f>
        <v>https://www.comunidad.madrid/hospital/rlafora/ciudadanos/derechos-deberes-paciente</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formacion-docencia</v>
      </c>
      <c r="C143" s="140" t="str">
        <f>IF( ISBLANK('03.Muestra'!$E18),"",'03.Muestra'!$E18)</f>
        <v>https://www.comunidad.madrid/hospital/rlafora/profesionales/formacion-docencia</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Investigacion</v>
      </c>
      <c r="C144" s="140" t="str">
        <f>IF( ISBLANK('03.Muestra'!$E19),"",'03.Muestra'!$E19)</f>
        <v>https://www.comunidad.madrid/hospital/rlafora/profesionales/investigacion</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Galeria fotos</v>
      </c>
      <c r="C145" s="140" t="str">
        <f>IF( ISBLANK('03.Muestra'!$E20),"",'03.Muestra'!$E20)</f>
        <v>https://www.comunidad.madrid/hospital/rlafora/comunicacion/galeria-imagenes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https://www.comunidad.madrid/hospital/rlafora/ciudadanos/transparencia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https://www.comunidad.madrid/hospital/rlafora/sitemap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https://www.comunidad.madrid/hospital/rlafora/comunicacion/noticias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https://www.comunidad.madrid/hospital/rlafora/aviso-legal-privacidad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https://www.comunidad.madrid/hospital/rlafora/accesibilidad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https://www.comunidad.madrid/hospital/rlafora/buscar?search_api_fulltext=&amp;nombre=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https://www.comunidad.madrid/hospital/rlafora/</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https://www.comunidad.madrid/hospital/rlafora/ciudadanos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19</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https://www.comunidad.madrid/hospital/rlafora/profesionales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https://www.comunidad.madrid/hospital/rlafora/comunicacion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https://www.comunidad.madrid/hospital/rlafora/nosotros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Oferta asistencial</v>
      </c>
      <c r="C176" s="140" t="str">
        <f>IF( ISBLANK('03.Muestra'!$E13),"",'03.Muestra'!$E13)</f>
        <v>https://www.comunidad.madrid/hospital/rlafora/ciudadanos/oferta-asistencial</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https://www.comunidad.madrid/hospital/rlafora/ciudadanos/actividades</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Ingreso</v>
      </c>
      <c r="C178" s="140" t="str">
        <f>IF( ISBLANK('03.Muestra'!$E15),"",'03.Muestra'!$E15)</f>
        <v>https://www.comunidad.madrid/hospital/rlafora/ciudadanos/ingreso</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https://www.comunidad.madrid/hospital/rlafora/reclamaciones-sugerencias-agradecimientos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Derechos deberes</v>
      </c>
      <c r="C180" s="140" t="str">
        <f>IF( ISBLANK('03.Muestra'!$E17),"",'03.Muestra'!$E17)</f>
        <v>https://www.comunidad.madrid/hospital/rlafora/ciudadanos/derechos-deberes-paciente</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formacion-docencia</v>
      </c>
      <c r="C181" s="140" t="str">
        <f>IF( ISBLANK('03.Muestra'!$E18),"",'03.Muestra'!$E18)</f>
        <v>https://www.comunidad.madrid/hospital/rlafora/profesionales/formacion-docencia</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Investigacion</v>
      </c>
      <c r="C182" s="140" t="str">
        <f>IF( ISBLANK('03.Muestra'!$E19),"",'03.Muestra'!$E19)</f>
        <v>https://www.comunidad.madrid/hospital/rlafora/profesionales/investigacion</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Galeria fotos</v>
      </c>
      <c r="C183" s="140" t="str">
        <f>IF( ISBLANK('03.Muestra'!$E20),"",'03.Muestra'!$E20)</f>
        <v>https://www.comunidad.madrid/hospital/rlafora/comunicacion/galeria-imagenes</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https://www.comunidad.madrid/hospital/rlafora/ciudadanos/transparencia</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https://www.comunidad.madrid/hospital/rlafora/sitemap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https://www.comunidad.madrid/hospital/rlafora/comunicacion/noticias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https://www.comunidad.madrid/hospital/rlafora/aviso-legal-privacidad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https://www.comunidad.madrid/hospital/rlafora/accesibilidad</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https://www.comunidad.madrid/hospital/rlafora/buscar?search_api_fulltext=&amp;nombre=</v>
      </c>
      <c r="D189" s="164" t="s">
        <v>61</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https://www.comunidad.madrid/hospital/rlafora/</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https://www.comunidad.madrid/hospital/rlafora/ciudadanos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19</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https://www.comunidad.madrid/hospital/rlafora/profesionales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https://www.comunidad.madrid/hospital/rlafora/comunicacion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https://www.comunidad.madrid/hospital/rlafora/nosotros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Oferta asistencial</v>
      </c>
      <c r="C214" s="140" t="str">
        <f>IF( ISBLANK('03.Muestra'!$E13),"",'03.Muestra'!$E13)</f>
        <v>https://www.comunidad.madrid/hospital/rlafora/ciudadanos/oferta-asistencial</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https://www.comunidad.madrid/hospital/rlafora/ciudadanos/actividades</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Ingreso</v>
      </c>
      <c r="C216" s="140" t="str">
        <f>IF( ISBLANK('03.Muestra'!$E15),"",'03.Muestra'!$E15)</f>
        <v>https://www.comunidad.madrid/hospital/rlafora/ciudadanos/ingreso</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https://www.comunidad.madrid/hospital/rlafora/reclamaciones-sugerencias-agradecimientos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Derechos deberes</v>
      </c>
      <c r="C218" s="140" t="str">
        <f>IF( ISBLANK('03.Muestra'!$E17),"",'03.Muestra'!$E17)</f>
        <v>https://www.comunidad.madrid/hospital/rlafora/ciudadanos/derechos-deberes-paciente</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formacion-docencia</v>
      </c>
      <c r="C219" s="140" t="str">
        <f>IF( ISBLANK('03.Muestra'!$E18),"",'03.Muestra'!$E18)</f>
        <v>https://www.comunidad.madrid/hospital/rlafora/profesionales/formacion-docencia</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Investigacion</v>
      </c>
      <c r="C220" s="140" t="str">
        <f>IF( ISBLANK('03.Muestra'!$E19),"",'03.Muestra'!$E19)</f>
        <v>https://www.comunidad.madrid/hospital/rlafora/profesionales/investigacion</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Galeria fotos</v>
      </c>
      <c r="C221" s="140" t="str">
        <f>IF( ISBLANK('03.Muestra'!$E20),"",'03.Muestra'!$E20)</f>
        <v>https://www.comunidad.madrid/hospital/rlafora/comunicacion/galeria-imagenes</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https://www.comunidad.madrid/hospital/rlafora/ciudadanos/transparencia</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https://www.comunidad.madrid/hospital/rlafora/sitemap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https://www.comunidad.madrid/hospital/rlafora/comunicacion/noticias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https://www.comunidad.madrid/hospital/rlafora/aviso-legal-privacidad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https://www.comunidad.madrid/hospital/rlafora/accesibilidad</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https://www.comunidad.madrid/hospital/rlafora/buscar?search_api_fulltext=&amp;nombre=</v>
      </c>
      <c r="D227" s="164" t="s">
        <v>61</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https://www.comunidad.madrid/hospital/rlafora/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https://www.comunidad.madrid/hospital/rlafora/ciudadanos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https://www.comunidad.madrid/hospital/rlafora/profesionales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https://www.comunidad.madrid/hospital/rlafora/comunicacion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https://www.comunidad.madrid/hospital/rlafora/nosotros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Oferta asistencial</v>
      </c>
      <c r="C252" s="140" t="str">
        <f>IF( ISBLANK('03.Muestra'!$E13),"",'03.Muestra'!$E13)</f>
        <v>https://www.comunidad.madrid/hospital/rlafora/ciudadanos/oferta-asistencial</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https://www.comunidad.madrid/hospital/rlafora/ciudadanos/actividades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Ingreso</v>
      </c>
      <c r="C254" s="140" t="str">
        <f>IF( ISBLANK('03.Muestra'!$E15),"",'03.Muestra'!$E15)</f>
        <v>https://www.comunidad.madrid/hospital/rlafora/ciudadanos/ingreso</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https://www.comunidad.madrid/hospital/rlafora/reclamaciones-sugerencias-agradecimientos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Derechos deberes</v>
      </c>
      <c r="C256" s="140" t="str">
        <f>IF( ISBLANK('03.Muestra'!$E17),"",'03.Muestra'!$E17)</f>
        <v>https://www.comunidad.madrid/hospital/rlafora/ciudadanos/derechos-deberes-paciente</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formacion-docencia</v>
      </c>
      <c r="C257" s="140" t="str">
        <f>IF( ISBLANK('03.Muestra'!$E18),"",'03.Muestra'!$E18)</f>
        <v>https://www.comunidad.madrid/hospital/rlafora/profesionales/formacion-docencia</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Investigacion</v>
      </c>
      <c r="C258" s="140" t="str">
        <f>IF( ISBLANK('03.Muestra'!$E19),"",'03.Muestra'!$E19)</f>
        <v>https://www.comunidad.madrid/hospital/rlafora/profesionales/investigacion</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Galeria fotos</v>
      </c>
      <c r="C259" s="140" t="str">
        <f>IF( ISBLANK('03.Muestra'!$E20),"",'03.Muestra'!$E20)</f>
        <v>https://www.comunidad.madrid/hospital/rlafora/comunicacion/galeria-imagenes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https://www.comunidad.madrid/hospital/rlafora/ciudadanos/transparencia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https://www.comunidad.madrid/hospital/rlafora/sitemap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https://www.comunidad.madrid/hospital/rlafora/comunicacion/noticias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https://www.comunidad.madrid/hospital/rlafora/aviso-legal-privacidad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https://www.comunidad.madrid/hospital/rlafora/accesibilidad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https://www.comunidad.madrid/hospital/rlafora/buscar?search_api_fulltext=&amp;nombre=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https://www.comunidad.madrid/hospital/rlafora/</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https://www.comunidad.madrid/hospital/rlafora/ciudadanos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19</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https://www.comunidad.madrid/hospital/rlafora/profesionales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https://www.comunidad.madrid/hospital/rlafora/comunicacion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https://www.comunidad.madrid/hospital/rlafora/nosotros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Oferta asistencial</v>
      </c>
      <c r="C290" s="140" t="str">
        <f>IF( ISBLANK('03.Muestra'!$E13),"",'03.Muestra'!$E13)</f>
        <v>https://www.comunidad.madrid/hospital/rlafora/ciudadanos/oferta-asistencial</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https://www.comunidad.madrid/hospital/rlafora/ciudadanos/actividades</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Ingreso</v>
      </c>
      <c r="C292" s="140" t="str">
        <f>IF( ISBLANK('03.Muestra'!$E15),"",'03.Muestra'!$E15)</f>
        <v>https://www.comunidad.madrid/hospital/rlafora/ciudadanos/ingreso</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https://www.comunidad.madrid/hospital/rlafora/reclamaciones-sugerencias-agradecimientos</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Derechos deberes</v>
      </c>
      <c r="C294" s="140" t="str">
        <f>IF( ISBLANK('03.Muestra'!$E17),"",'03.Muestra'!$E17)</f>
        <v>https://www.comunidad.madrid/hospital/rlafora/ciudadanos/derechos-deberes-paciente</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formacion-docencia</v>
      </c>
      <c r="C295" s="140" t="str">
        <f>IF( ISBLANK('03.Muestra'!$E18),"",'03.Muestra'!$E18)</f>
        <v>https://www.comunidad.madrid/hospital/rlafora/profesionales/formacion-docencia</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Investigacion</v>
      </c>
      <c r="C296" s="140" t="str">
        <f>IF( ISBLANK('03.Muestra'!$E19),"",'03.Muestra'!$E19)</f>
        <v>https://www.comunidad.madrid/hospital/rlafora/profesionales/investigacion</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Galeria fotos</v>
      </c>
      <c r="C297" s="140" t="str">
        <f>IF( ISBLANK('03.Muestra'!$E20),"",'03.Muestra'!$E20)</f>
        <v>https://www.comunidad.madrid/hospital/rlafora/comunicacion/galeria-imagenes</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https://www.comunidad.madrid/hospital/rlafora/ciudadanos/transparencia</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https://www.comunidad.madrid/hospital/rlafora/sitemap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https://www.comunidad.madrid/hospital/rlafora/comunicacion/noticias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https://www.comunidad.madrid/hospital/rlafora/aviso-legal-privacidad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https://www.comunidad.madrid/hospital/rlafora/accesibilidad</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https://www.comunidad.madrid/hospital/rlafora/buscar?search_api_fulltext=&amp;nombre=</v>
      </c>
      <c r="D303" s="164" t="s">
        <v>64</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https://www.comunidad.madrid/hospital/rlafora/</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https://www.comunidad.madrid/hospital/rlafora/ciudadanos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19</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https://www.comunidad.madrid/hospital/rlafora/profesionales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https://www.comunidad.madrid/hospital/rlafora/comunicacion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https://www.comunidad.madrid/hospital/rlafora/nosotros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Oferta asistencial</v>
      </c>
      <c r="C328" s="140" t="str">
        <f>IF( ISBLANK('03.Muestra'!$E13),"",'03.Muestra'!$E13)</f>
        <v>https://www.comunidad.madrid/hospital/rlafora/ciudadanos/oferta-asistencial</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https://www.comunidad.madrid/hospital/rlafora/ciudadanos/actividades</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Ingreso</v>
      </c>
      <c r="C330" s="140" t="str">
        <f>IF( ISBLANK('03.Muestra'!$E15),"",'03.Muestra'!$E15)</f>
        <v>https://www.comunidad.madrid/hospital/rlafora/ciudadanos/ingreso</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https://www.comunidad.madrid/hospital/rlafora/reclamaciones-sugerencias-agradecimientos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Derechos deberes</v>
      </c>
      <c r="C332" s="140" t="str">
        <f>IF( ISBLANK('03.Muestra'!$E17),"",'03.Muestra'!$E17)</f>
        <v>https://www.comunidad.madrid/hospital/rlafora/ciudadanos/derechos-deberes-paciente</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formacion-docencia</v>
      </c>
      <c r="C333" s="140" t="str">
        <f>IF( ISBLANK('03.Muestra'!$E18),"",'03.Muestra'!$E18)</f>
        <v>https://www.comunidad.madrid/hospital/rlafora/profesionales/formacion-docencia</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Investigacion</v>
      </c>
      <c r="C334" s="140" t="str">
        <f>IF( ISBLANK('03.Muestra'!$E19),"",'03.Muestra'!$E19)</f>
        <v>https://www.comunidad.madrid/hospital/rlafora/profesionales/investigacion</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Galeria fotos</v>
      </c>
      <c r="C335" s="140" t="str">
        <f>IF( ISBLANK('03.Muestra'!$E20),"",'03.Muestra'!$E20)</f>
        <v>https://www.comunidad.madrid/hospital/rlafora/comunicacion/galeria-imagenes</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https://www.comunidad.madrid/hospital/rlafora/ciudadanos/transparencia</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https://www.comunidad.madrid/hospital/rlafora/sitemap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https://www.comunidad.madrid/hospital/rlafora/comunicacion/noticias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https://www.comunidad.madrid/hospital/rlafora/aviso-legal-privacidad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https://www.comunidad.madrid/hospital/rlafora/accesibilidad</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https://www.comunidad.madrid/hospital/rlafora/buscar?search_api_fulltext=&amp;nombre=</v>
      </c>
      <c r="D341" s="164" t="s">
        <v>73</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https://www.comunidad.madrid/hospital/rlafora/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https://www.comunidad.madrid/hospital/rlafora/ciudadanos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https://www.comunidad.madrid/hospital/rlafora/profesionales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https://www.comunidad.madrid/hospital/rlafora/comunicacion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https://www.comunidad.madrid/hospital/rlafora/nosotros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Oferta asistencial</v>
      </c>
      <c r="C366" s="140" t="str">
        <f>IF( ISBLANK('03.Muestra'!$E13),"",'03.Muestra'!$E13)</f>
        <v>https://www.comunidad.madrid/hospital/rlafora/ciudadanos/oferta-asistencial</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https://www.comunidad.madrid/hospital/rlafora/ciudadanos/actividades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Ingreso</v>
      </c>
      <c r="C368" s="140" t="str">
        <f>IF( ISBLANK('03.Muestra'!$E15),"",'03.Muestra'!$E15)</f>
        <v>https://www.comunidad.madrid/hospital/rlafora/ciudadanos/ingreso</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https://www.comunidad.madrid/hospital/rlafora/reclamaciones-sugerencias-agradecimientos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Derechos deberes</v>
      </c>
      <c r="C370" s="140" t="str">
        <f>IF( ISBLANK('03.Muestra'!$E17),"",'03.Muestra'!$E17)</f>
        <v>https://www.comunidad.madrid/hospital/rlafora/ciudadanos/derechos-deberes-paciente</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formacion-docencia</v>
      </c>
      <c r="C371" s="140" t="str">
        <f>IF( ISBLANK('03.Muestra'!$E18),"",'03.Muestra'!$E18)</f>
        <v>https://www.comunidad.madrid/hospital/rlafora/profesionales/formacion-docencia</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Investigacion</v>
      </c>
      <c r="C372" s="140" t="str">
        <f>IF( ISBLANK('03.Muestra'!$E19),"",'03.Muestra'!$E19)</f>
        <v>https://www.comunidad.madrid/hospital/rlafora/profesionales/investigacion</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Galeria fotos</v>
      </c>
      <c r="C373" s="140" t="str">
        <f>IF( ISBLANK('03.Muestra'!$E20),"",'03.Muestra'!$E20)</f>
        <v>https://www.comunidad.madrid/hospital/rlafora/comunicacion/galeria-imagenes</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https://www.comunidad.madrid/hospital/rlafora/ciudadanos/transparencia</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https://www.comunidad.madrid/hospital/rlafora/sitemap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https://www.comunidad.madrid/hospital/rlafora/comunicacion/noticias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https://www.comunidad.madrid/hospital/rlafora/aviso-legal-privacidad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https://www.comunidad.madrid/hospital/rlafora/accesibilidad</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https://www.comunidad.madrid/hospital/rlafora/buscar?search_api_fulltext=&amp;nombre=</v>
      </c>
      <c r="D379" s="164" t="s">
        <v>73</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361:D395 D323:D357 D285:D319 D247:D281 D209:D243 D171:D205 D133:D167 D95:D129 D57:D91 D19:D53">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48576"/>
  <sheetViews>
    <sheetView topLeftCell="A46" zoomScaleNormal="100" workbookViewId="0">
      <selection activeCell="H6" sqref="H6"/>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09" t="s">
        <v>55</v>
      </c>
      <c r="C11" s="210"/>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19</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19</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19</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57</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https://www.comunidad.madrid/hospital/rlafora/</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https://www.comunidad.madrid/hospital/rlafora/ciudadanos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https://www.comunidad.madrid/hospital/rlafora/profesionales</v>
      </c>
      <c r="D21" s="164" t="s">
        <v>64</v>
      </c>
      <c r="E21" s="133" t="str">
        <f t="shared" si="0"/>
        <v/>
      </c>
      <c r="F21" s="19"/>
      <c r="G21" s="19"/>
      <c r="H21" s="19"/>
      <c r="I21" s="19"/>
      <c r="J21" s="19"/>
      <c r="K21" s="19"/>
      <c r="X21" s="19"/>
      <c r="Y21" s="19"/>
    </row>
    <row r="22" spans="2:35" ht="12" customHeight="1">
      <c r="B22" s="140" t="str">
        <f>IF( ISBLANK('03.Muestra'!$C11),"",'03.Muestra'!$C11)</f>
        <v>Comunicaciones</v>
      </c>
      <c r="C22" s="140" t="str">
        <f>IF( ISBLANK('03.Muestra'!$E11),"",'03.Muestra'!$E11)</f>
        <v>https://www.comunidad.madrid/hospital/rlafora/comunicacion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https://www.comunidad.madrid/hospital/rlafora/nosotros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Oferta asistencial</v>
      </c>
      <c r="C24" s="140" t="str">
        <f>IF( ISBLANK('03.Muestra'!$E13),"",'03.Muestra'!$E13)</f>
        <v>https://www.comunidad.madrid/hospital/rlafora/ciudadanos/oferta-asistencial</v>
      </c>
      <c r="D24" s="164" t="s">
        <v>64</v>
      </c>
      <c r="E24" s="133" t="str">
        <f t="shared" si="0"/>
        <v/>
      </c>
      <c r="F24" s="19"/>
      <c r="G24" s="19"/>
      <c r="H24" s="19"/>
      <c r="I24" s="19"/>
      <c r="J24" s="19"/>
      <c r="K24" s="148" t="s">
        <v>75</v>
      </c>
      <c r="L24" s="149" t="s">
        <v>76</v>
      </c>
      <c r="X24" s="19"/>
      <c r="AI24" s="19"/>
    </row>
    <row r="25" spans="2:35" ht="12" customHeight="1">
      <c r="B25" s="140" t="str">
        <f>IF( ISBLANK('03.Muestra'!$C14),"",'03.Muestra'!$C14)</f>
        <v>Actividades</v>
      </c>
      <c r="C25" s="140" t="str">
        <f>IF( ISBLANK('03.Muestra'!$E14),"",'03.Muestra'!$E14)</f>
        <v>https://www.comunidad.madrid/hospital/rlafora/ciudadanos/actividades</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Ingreso</v>
      </c>
      <c r="C26" s="140" t="str">
        <f>IF( ISBLANK('03.Muestra'!$E15),"",'03.Muestra'!$E15)</f>
        <v>https://www.comunidad.madrid/hospital/rlafora/ciudadanos/ingreso</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Reclamaciones</v>
      </c>
      <c r="C27" s="140" t="str">
        <f>IF( ISBLANK('03.Muestra'!$E16),"",'03.Muestra'!$E16)</f>
        <v>https://www.comunidad.madrid/hospital/rlafora/reclamaciones-sugerencias-agradecimientos</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Derechos deberes</v>
      </c>
      <c r="C28" s="140" t="str">
        <f>IF( ISBLANK('03.Muestra'!$E17),"",'03.Muestra'!$E17)</f>
        <v>https://www.comunidad.madrid/hospital/rlafora/ciudadanos/derechos-deberes-paciente</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formacion-docencia</v>
      </c>
      <c r="C29" s="140" t="str">
        <f>IF( ISBLANK('03.Muestra'!$E18),"",'03.Muestra'!$E18)</f>
        <v>https://www.comunidad.madrid/hospital/rlafora/profesionales/formacion-docencia</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Investigacion</v>
      </c>
      <c r="C30" s="140" t="str">
        <f>IF( ISBLANK('03.Muestra'!$E19),"",'03.Muestra'!$E19)</f>
        <v>https://www.comunidad.madrid/hospital/rlafora/profesionales/investigacion</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Galeria fotos</v>
      </c>
      <c r="C31" s="140" t="str">
        <f>IF( ISBLANK('03.Muestra'!$E20),"",'03.Muestra'!$E20)</f>
        <v>https://www.comunidad.madrid/hospital/rlafora/comunicacion/galeria-imagenes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Transparencia</v>
      </c>
      <c r="C32" s="140" t="str">
        <f>IF( ISBLANK('03.Muestra'!$E21),"",'03.Muestra'!$E21)</f>
        <v>https://www.comunidad.madrid/hospital/rlafora/ciudadanos/transparencia</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https://www.comunidad.madrid/hospital/rlafora/sitemap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https://www.comunidad.madrid/hospital/rlafora/comunicacion/noticias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https://www.comunidad.madrid/hospital/rlafora/aviso-legal-privacidad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https://www.comunidad.madrid/hospital/rlafora/accesibilidad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https://www.comunidad.madrid/hospital/rlafora/buscar?search_api_fulltext=&amp;nombre=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https://www.comunidad.madrid/hospital/rlafora/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https://www.comunidad.madrid/hospital/rlafora/ciudadanos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https://www.comunidad.madrid/hospital/rlafora/profesionales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https://www.comunidad.madrid/hospital/rlafora/comunicacion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https://www.comunidad.madrid/hospital/rlafora/nosotros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Oferta asistencial</v>
      </c>
      <c r="C62" s="140" t="str">
        <f>IF( ISBLANK('03.Muestra'!$E13),"",'03.Muestra'!$E13)</f>
        <v>https://www.comunidad.madrid/hospital/rlafora/ciudadanos/oferta-asistencial</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https://www.comunidad.madrid/hospital/rlafora/ciudadanos/actividades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Ingreso</v>
      </c>
      <c r="C64" s="140" t="str">
        <f>IF( ISBLANK('03.Muestra'!$E15),"",'03.Muestra'!$E15)</f>
        <v>https://www.comunidad.madrid/hospital/rlafora/ciudadanos/ingreso</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https://www.comunidad.madrid/hospital/rlafora/reclamaciones-sugerencias-agradecimientos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Derechos deberes</v>
      </c>
      <c r="C66" s="140" t="str">
        <f>IF( ISBLANK('03.Muestra'!$E17),"",'03.Muestra'!$E17)</f>
        <v>https://www.comunidad.madrid/hospital/rlafora/ciudadanos/derechos-deberes-paciente</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formacion-docencia</v>
      </c>
      <c r="C67" s="140" t="str">
        <f>IF( ISBLANK('03.Muestra'!$E18),"",'03.Muestra'!$E18)</f>
        <v>https://www.comunidad.madrid/hospital/rlafora/profesionales/formacion-docencia</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Investigacion</v>
      </c>
      <c r="C68" s="140" t="str">
        <f>IF( ISBLANK('03.Muestra'!$E19),"",'03.Muestra'!$E19)</f>
        <v>https://www.comunidad.madrid/hospital/rlafora/profesionales/investigacion</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Galeria fotos</v>
      </c>
      <c r="C69" s="140" t="str">
        <f>IF( ISBLANK('03.Muestra'!$E20),"",'03.Muestra'!$E20)</f>
        <v>https://www.comunidad.madrid/hospital/rlafora/comunicacion/galeria-imagenes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https://www.comunidad.madrid/hospital/rlafora/ciudadanos/transparencia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https://www.comunidad.madrid/hospital/rlafora/sitemap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https://www.comunidad.madrid/hospital/rlafora/comunicacion/noticias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https://www.comunidad.madrid/hospital/rlafora/aviso-legal-privacidad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https://www.comunidad.madrid/hospital/rlafora/accesibilidad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https://www.comunidad.madrid/hospital/rlafora/buscar?search_api_fulltext=&amp;nombre=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https://www.comunidad.madrid/hospital/rlafora/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https://www.comunidad.madrid/hospital/rlafora/ciudadanos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https://www.comunidad.madrid/hospital/rlafora/profesionales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https://www.comunidad.madrid/hospital/rlafora/comunicacion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https://www.comunidad.madrid/hospital/rlafora/nosotros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Oferta asistencial</v>
      </c>
      <c r="C100" s="140" t="str">
        <f>IF( ISBLANK('03.Muestra'!$E13),"",'03.Muestra'!$E13)</f>
        <v>https://www.comunidad.madrid/hospital/rlafora/ciudadanos/oferta-asistencial</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https://www.comunidad.madrid/hospital/rlafora/ciudadanos/actividades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Ingreso</v>
      </c>
      <c r="C102" s="140" t="str">
        <f>IF( ISBLANK('03.Muestra'!$E15),"",'03.Muestra'!$E15)</f>
        <v>https://www.comunidad.madrid/hospital/rlafora/ciudadanos/ingreso</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https://www.comunidad.madrid/hospital/rlafora/reclamaciones-sugerencias-agradecimientos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Derechos deberes</v>
      </c>
      <c r="C104" s="140" t="str">
        <f>IF( ISBLANK('03.Muestra'!$E17),"",'03.Muestra'!$E17)</f>
        <v>https://www.comunidad.madrid/hospital/rlafora/ciudadanos/derechos-deberes-paciente</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formacion-docencia</v>
      </c>
      <c r="C105" s="140" t="str">
        <f>IF( ISBLANK('03.Muestra'!$E18),"",'03.Muestra'!$E18)</f>
        <v>https://www.comunidad.madrid/hospital/rlafora/profesionales/formacion-docencia</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Investigacion</v>
      </c>
      <c r="C106" s="140" t="str">
        <f>IF( ISBLANK('03.Muestra'!$E19),"",'03.Muestra'!$E19)</f>
        <v>https://www.comunidad.madrid/hospital/rlafora/profesionales/investigacion</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Galeria fotos</v>
      </c>
      <c r="C107" s="140" t="str">
        <f>IF( ISBLANK('03.Muestra'!$E20),"",'03.Muestra'!$E20)</f>
        <v>https://www.comunidad.madrid/hospital/rlafora/comunicacion/galeria-imagenes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https://www.comunidad.madrid/hospital/rlafora/ciudadanos/transparencia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https://www.comunidad.madrid/hospital/rlafora/sitemap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https://www.comunidad.madrid/hospital/rlafora/comunicacion/noticias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https://www.comunidad.madrid/hospital/rlafora/aviso-legal-privacidad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https://www.comunidad.madrid/hospital/rlafora/accesibilidad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https://www.comunidad.madrid/hospital/rlafora/buscar?search_api_fulltext=&amp;nombre=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57:D91 D95:D129">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3"/>
  <sheetViews>
    <sheetView zoomScale="70" zoomScaleNormal="70" workbookViewId="0">
      <selection activeCell="L7" sqref="L7"/>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19" t="s">
        <v>133</v>
      </c>
      <c r="K6" s="219"/>
      <c r="L6" s="219"/>
      <c r="M6" s="84"/>
      <c r="N6" s="219" t="s">
        <v>134</v>
      </c>
      <c r="O6" s="219"/>
      <c r="P6" s="219"/>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09" t="s">
        <v>55</v>
      </c>
      <c r="C7" s="220"/>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1" t="s">
        <v>60</v>
      </c>
      <c r="C8" s="222"/>
      <c r="D8" s="58">
        <f>COUNTIF(D54:AG54,"CONFORME")</f>
        <v>10</v>
      </c>
      <c r="E8" s="58">
        <f>COUNTIF(D54:AG54,"NO CONFORME")</f>
        <v>8</v>
      </c>
      <c r="F8" s="59">
        <f>COUNTIF(D54:AG54,"N/A")</f>
        <v>12</v>
      </c>
      <c r="G8" s="59">
        <f>COUNTIF(D54:AG54,"ERROR")</f>
        <v>0</v>
      </c>
      <c r="H8" s="60">
        <f>COUNTIF(D54:AG54,"EN CURSO")</f>
        <v>0</v>
      </c>
      <c r="J8" s="66" t="s">
        <v>140</v>
      </c>
      <c r="K8" s="58">
        <f ca="1">COUNTIF( $D$19:INDIRECT("$AG$" &amp;  SUM(18,'03.Muestra'!$D$45)),"Pasa")+ COUNTIF($D$60:INDIRECT("$W$" &amp;  SUM(59,'03.Muestra'!$D$45)),"Pasa")</f>
        <v>403</v>
      </c>
      <c r="L8" s="67">
        <f ca="1">IF(($K$11+$O$11)=0,0,K8/($K$11+$O$11))</f>
        <v>0.42421052631578948</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1" t="s">
        <v>63</v>
      </c>
      <c r="C9" s="222"/>
      <c r="D9" s="58">
        <f>COUNTIF(D95:W95,"CONFORME")</f>
        <v>11</v>
      </c>
      <c r="E9" s="58">
        <f>COUNTIF(D95:W95,"NO CONFORME")</f>
        <v>1</v>
      </c>
      <c r="F9" s="59">
        <f>COUNTIF(D95:W95,"N/A")</f>
        <v>8</v>
      </c>
      <c r="G9" s="59">
        <f>COUNTIF(D95:W95,"ERROR")</f>
        <v>0</v>
      </c>
      <c r="H9" s="60">
        <f>COUNTIF(D95:W95,"EN CURSO")</f>
        <v>0</v>
      </c>
      <c r="J9" s="66" t="s">
        <v>64</v>
      </c>
      <c r="K9" s="58">
        <f ca="1">COUNTIF( $D$19:INDIRECT("$AG$" &amp;  SUM(18,'03.Muestra'!$D$45)),"Falla")+ COUNTIF($D$60:INDIRECT("$W$" &amp;  SUM(59,'03.Muestra'!$D$45)),"Falla")</f>
        <v>95</v>
      </c>
      <c r="L9" s="67">
        <f ca="1">IF(($K$11+$O$11)=0,0,K9/($K$11+$O$11))</f>
        <v>0.1</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7" t="s">
        <v>141</v>
      </c>
      <c r="C10" s="218"/>
      <c r="D10" s="61" t="str">
        <f>CONCATENATE(SUM(D8,D9)," (",ROUND(SUM(D8,D9)*100/50,2)," %)")</f>
        <v>21 (42 %)</v>
      </c>
      <c r="E10" s="61" t="str">
        <f t="shared" ref="E10:F10" si="0">CONCATENATE(SUM(E8,E9)," (",ROUND(SUM(E8,E9)*100/50,2)," %)")</f>
        <v>9 (18 %)</v>
      </c>
      <c r="F10" s="61" t="str">
        <f t="shared" si="0"/>
        <v>20 (40 %)</v>
      </c>
      <c r="G10" s="61">
        <f>SUM(G8:G9)</f>
        <v>0</v>
      </c>
      <c r="H10" s="62">
        <f>SUM(H8:H9)</f>
        <v>0</v>
      </c>
      <c r="J10" s="66" t="s">
        <v>67</v>
      </c>
      <c r="K10" s="58">
        <f ca="1">COUNTIF( $D$19:INDIRECT("$AG$" &amp;  SUM(18,'03.Muestra'!$D$45)),"N/A")+ COUNTIF($D$60:INDIRECT("$W$" &amp;  SUM(59,'03.Muestra'!$D$45)),"N/A")</f>
        <v>452</v>
      </c>
      <c r="L10" s="67">
        <f ca="1">IF(($K$11+$O$11)=0,0,K10/($K$11+$O$11))</f>
        <v>0.47578947368421054</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950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1" t="s">
        <v>251</v>
      </c>
      <c r="F13" s="212"/>
      <c r="G13" s="212"/>
      <c r="H13" s="213"/>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4">
        <f>IF((LEFT(D10,FIND(" ",D10)-1)+LEFT(E10,FIND(" ",E10)-1))=0,"",ROUND((LEFT(D10,FIND(" ",D10)-1)/(LEFT(D10,FIND(" ",D10)-1)+(LEFT(E10,FIND(" ",E10)-1))))*10,2))</f>
        <v>7</v>
      </c>
      <c r="F14" s="215"/>
      <c r="G14" s="215"/>
      <c r="H14" s="216"/>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3" t="str">
        <f>IF( ISBLANK('03.Muestra'!$C8),"",'03.Muestra'!$C8)</f>
        <v>Páginal principal</v>
      </c>
      <c r="C19" s="174" t="str">
        <f>IF( ISBLANK('03.Muestra'!$E8),"",'03.Muestra'!$E8)</f>
        <v>https://www.comunidad.madrid/hospital/rlafora/</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N/A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Pasa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25">
      <c r="A20" s="38"/>
      <c r="B20" s="173" t="str">
        <f>IF( ISBLANK('03.Muestra'!$C9),"",'03.Muestra'!$C9)</f>
        <v>Ciudadanos</v>
      </c>
      <c r="C20" s="174" t="str">
        <f>IF( ISBLANK('03.Muestra'!$E9),"",'03.Muestra'!$E9)</f>
        <v>https://www.comunidad.madrid/hospital/rlafora/ciudadanos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N/A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25">
      <c r="A21" s="38"/>
      <c r="B21" s="173" t="str">
        <f>IF( ISBLANK('03.Muestra'!$C10),"",'03.Muestra'!$C10)</f>
        <v>Profesionales</v>
      </c>
      <c r="C21" s="174" t="str">
        <f>IF( ISBLANK('03.Muestra'!$E10),"",'03.Muestra'!$E10)</f>
        <v>https://www.comunidad.madrid/hospital/rlafora/profesionales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N/A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25">
      <c r="A22" s="38"/>
      <c r="B22" s="173" t="str">
        <f>IF( ISBLANK('03.Muestra'!$C11),"",'03.Muestra'!$C11)</f>
        <v>Comunicaciones</v>
      </c>
      <c r="C22" s="174" t="str">
        <f>IF( ISBLANK('03.Muestra'!$E11),"",'03.Muestra'!$E11)</f>
        <v>https://www.comunidad.madrid/hospital/rlafora/comunicacion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N/A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25">
      <c r="A23" s="38"/>
      <c r="B23" s="173" t="str">
        <f>IF( ISBLANK('03.Muestra'!$C12),"",'03.Muestra'!$C12)</f>
        <v>Nosotros</v>
      </c>
      <c r="C23" s="174" t="str">
        <f>IF( ISBLANK('03.Muestra'!$E12),"",'03.Muestra'!$E12)</f>
        <v>https://www.comunidad.madrid/hospital/rlafora/nosotros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N/A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25">
      <c r="A24" s="38"/>
      <c r="B24" s="173" t="str">
        <f>IF( ISBLANK('03.Muestra'!$C13),"",'03.Muestra'!$C13)</f>
        <v>Oferta asistencial</v>
      </c>
      <c r="C24" s="174" t="str">
        <f>IF( ISBLANK('03.Muestra'!$E13),"",'03.Muestra'!$E13)</f>
        <v>https://www.comunidad.madrid/hospital/rlafora/ciudadanos/oferta-asistencial</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Pasa</v>
      </c>
      <c r="K24" s="175" t="str">
        <f>IF(ISBLANK('P1.Perceptible'!D442),"",'P1.Perceptible'!D442)</f>
        <v>Pasa</v>
      </c>
      <c r="L24" s="175" t="str">
        <f>IF(ISBLANK('P1.Perceptible'!D480),"",'P1.Perceptible'!D480)</f>
        <v>N/A</v>
      </c>
      <c r="M24" s="175" t="str">
        <f>IF(ISBLANK('P2.Operable'!D24),"",'P2.Operable'!D24)</f>
        <v>N/A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25">
      <c r="A25" s="38"/>
      <c r="B25" s="173" t="str">
        <f>IF( ISBLANK('03.Muestra'!$C14),"",'03.Muestra'!$C14)</f>
        <v>Actividades</v>
      </c>
      <c r="C25" s="174" t="str">
        <f>IF( ISBLANK('03.Muestra'!$E14),"",'03.Muestra'!$E14)</f>
        <v>https://www.comunidad.madrid/hospital/rlafora/ciudadanos/actividades</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Pasa</v>
      </c>
      <c r="K25" s="175" t="str">
        <f>IF(ISBLANK('P1.Perceptible'!D443),"",'P1.Perceptible'!D443)</f>
        <v>Pasa</v>
      </c>
      <c r="L25" s="175" t="str">
        <f>IF(ISBLANK('P1.Perceptible'!D481),"",'P1.Perceptible'!D481)</f>
        <v>N/A</v>
      </c>
      <c r="M25" s="175" t="str">
        <f>IF(ISBLANK('P2.Operable'!D25),"",'P2.Operable'!D25)</f>
        <v>N/A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25">
      <c r="A26" s="38"/>
      <c r="B26" s="173" t="str">
        <f>IF( ISBLANK('03.Muestra'!$C15),"",'03.Muestra'!$C15)</f>
        <v>Ingreso</v>
      </c>
      <c r="C26" s="174" t="str">
        <f>IF( ISBLANK('03.Muestra'!$E15),"",'03.Muestra'!$E15)</f>
        <v>https://www.comunidad.madrid/hospital/rlafora/ciudadanos/ingreso</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Pasa</v>
      </c>
      <c r="K26" s="175" t="str">
        <f>IF(ISBLANK('P1.Perceptible'!D444),"",'P1.Perceptible'!D444)</f>
        <v>Pasa</v>
      </c>
      <c r="L26" s="175" t="str">
        <f>IF(ISBLANK('P1.Perceptible'!D482),"",'P1.Perceptible'!D482)</f>
        <v>N/A</v>
      </c>
      <c r="M26" s="175" t="str">
        <f>IF(ISBLANK('P2.Operable'!D26),"",'P2.Operable'!D26)</f>
        <v>N/A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25">
      <c r="A27" s="38"/>
      <c r="B27" s="173" t="str">
        <f>IF( ISBLANK('03.Muestra'!$C16),"",'03.Muestra'!$C16)</f>
        <v>Reclamaciones</v>
      </c>
      <c r="C27" s="174" t="str">
        <f>IF( ISBLANK('03.Muestra'!$E16),"",'03.Muestra'!$E16)</f>
        <v>https://www.comunidad.madrid/hospital/rlafora/reclamaciones-sugerencias-agradecimientos</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Pasa</v>
      </c>
      <c r="K27" s="175" t="str">
        <f>IF(ISBLANK('P1.Perceptible'!D445),"",'P1.Perceptible'!D445)</f>
        <v>Pasa</v>
      </c>
      <c r="L27" s="175" t="str">
        <f>IF(ISBLANK('P1.Perceptible'!D483),"",'P1.Perceptible'!D483)</f>
        <v>N/A</v>
      </c>
      <c r="M27" s="175" t="str">
        <f>IF(ISBLANK('P2.Operable'!D27),"",'P2.Operable'!D27)</f>
        <v>N/A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25">
      <c r="A28" s="38"/>
      <c r="B28" s="173" t="str">
        <f>IF( ISBLANK('03.Muestra'!$C17),"",'03.Muestra'!$C17)</f>
        <v>Derechos deberes</v>
      </c>
      <c r="C28" s="174" t="str">
        <f>IF( ISBLANK('03.Muestra'!$E17),"",'03.Muestra'!$E17)</f>
        <v>https://www.comunidad.madrid/hospital/rlafora/ciudadanos/derechos-deberes-paciente</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Pasa</v>
      </c>
      <c r="K28" s="175" t="str">
        <f>IF(ISBLANK('P1.Perceptible'!D446),"",'P1.Perceptible'!D446)</f>
        <v>Pasa</v>
      </c>
      <c r="L28" s="175" t="str">
        <f>IF(ISBLANK('P1.Perceptible'!D484),"",'P1.Perceptible'!D484)</f>
        <v>N/A</v>
      </c>
      <c r="M28" s="175" t="str">
        <f>IF(ISBLANK('P2.Operable'!D28),"",'P2.Operable'!D28)</f>
        <v>N/A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25">
      <c r="A29" s="38"/>
      <c r="B29" s="173" t="str">
        <f>IF( ISBLANK('03.Muestra'!$C18),"",'03.Muestra'!$C18)</f>
        <v>formacion-docencia</v>
      </c>
      <c r="C29" s="174" t="str">
        <f>IF( ISBLANK('03.Muestra'!$E18),"",'03.Muestra'!$E18)</f>
        <v>https://www.comunidad.madrid/hospital/rlafora/profesionales/formacion-docencia</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N/A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25">
      <c r="A30" s="38"/>
      <c r="B30" s="173" t="str">
        <f>IF( ISBLANK('03.Muestra'!$C19),"",'03.Muestra'!$C19)</f>
        <v>Investigacion</v>
      </c>
      <c r="C30" s="174" t="str">
        <f>IF( ISBLANK('03.Muestra'!$E19),"",'03.Muestra'!$E19)</f>
        <v>https://www.comunidad.madrid/hospital/rlafora/profesionales/investigacion</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Pasa</v>
      </c>
      <c r="K30" s="175" t="str">
        <f>IF(ISBLANK('P1.Perceptible'!D448),"",'P1.Perceptible'!D448)</f>
        <v>Pasa</v>
      </c>
      <c r="L30" s="175" t="str">
        <f>IF(ISBLANK('P1.Perceptible'!D486),"",'P1.Perceptible'!D486)</f>
        <v>N/A</v>
      </c>
      <c r="M30" s="175" t="str">
        <f>IF(ISBLANK('P2.Operable'!D30),"",'P2.Operable'!D30)</f>
        <v>N/A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25">
      <c r="A31" s="38"/>
      <c r="B31" s="173" t="str">
        <f>IF( ISBLANK('03.Muestra'!$C20),"",'03.Muestra'!$C20)</f>
        <v>Galeria fotos</v>
      </c>
      <c r="C31" s="174" t="str">
        <f>IF( ISBLANK('03.Muestra'!$E20),"",'03.Muestra'!$E20)</f>
        <v>https://www.comunidad.madrid/hospital/rlafora/comunicacion/galeria-imagenes</v>
      </c>
      <c r="D31" s="175" t="str">
        <f>IF(ISBLANK('P1.Perceptible'!D31),"",'P1.Perceptible'!D31)</f>
        <v>Falla</v>
      </c>
      <c r="E31" s="175" t="str">
        <f>IF(ISBLANK('P1.Perceptible'!D69),"",'P1.Perceptible'!D69)</f>
        <v>Falla</v>
      </c>
      <c r="F31" s="175" t="str">
        <f>IF(ISBLANK('P1.Perceptible'!D107),"",'P1.Perceptible'!D107)</f>
        <v>Falla</v>
      </c>
      <c r="G31" s="175" t="str">
        <f>IF(ISBLANK('P1.Perceptible'!D145),"",'P1.Perceptible'!D145)</f>
        <v>Falla</v>
      </c>
      <c r="H31" s="175" t="str">
        <f>IF(ISBLANK('P1.Perceptible'!D259),"",'P1.Perceptible'!D259)</f>
        <v>Falla</v>
      </c>
      <c r="I31" s="175" t="str">
        <f>IF(ISBLANK('P1.Perceptible'!D297),"",'P1.Perceptible'!D297)</f>
        <v>Pasa</v>
      </c>
      <c r="J31" s="175" t="str">
        <f>IF(ISBLANK('P1.Perceptible'!D335),"",'P1.Perceptible'!D335)</f>
        <v>Pasa</v>
      </c>
      <c r="K31" s="175" t="str">
        <f>IF(ISBLANK('P1.Perceptible'!D449),"",'P1.Perceptible'!D449)</f>
        <v>Pasa</v>
      </c>
      <c r="L31" s="175" t="str">
        <f>IF(ISBLANK('P1.Perceptible'!D487),"",'P1.Perceptible'!D487)</f>
        <v>N/A</v>
      </c>
      <c r="M31" s="175" t="str">
        <f>IF(ISBLANK('P2.Operable'!D31),"",'P2.Operable'!D31)</f>
        <v>N/A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25">
      <c r="A32" s="38"/>
      <c r="B32" s="173" t="str">
        <f>IF( ISBLANK('03.Muestra'!$C21),"",'03.Muestra'!$C21)</f>
        <v>Transparencia</v>
      </c>
      <c r="C32" s="174" t="str">
        <f>IF( ISBLANK('03.Muestra'!$E21),"",'03.Muestra'!$E21)</f>
        <v>https://www.comunidad.madrid/hospital/rlafora/ciudadanos/transparencia</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Pasa</v>
      </c>
      <c r="K32" s="175" t="str">
        <f>IF(ISBLANK('P1.Perceptible'!D450),"",'P1.Perceptible'!D450)</f>
        <v>Pasa</v>
      </c>
      <c r="L32" s="175" t="str">
        <f>IF(ISBLANK('P1.Perceptible'!D488),"",'P1.Perceptible'!D488)</f>
        <v>N/A</v>
      </c>
      <c r="M32" s="175" t="str">
        <f>IF(ISBLANK('P2.Operable'!D32),"",'P2.Operable'!D32)</f>
        <v>N/A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25">
      <c r="A33" s="38"/>
      <c r="B33" s="173" t="str">
        <f>IF( ISBLANK('03.Muestra'!$C22),"",'03.Muestra'!$C22)</f>
        <v>Mapa Web</v>
      </c>
      <c r="C33" s="174" t="str">
        <f>IF( ISBLANK('03.Muestra'!$E22),"",'03.Muestra'!$E22)</f>
        <v>https://www.comunidad.madrid/hospital/rlafora/sitemap</v>
      </c>
      <c r="D33" s="175" t="str">
        <f>IF(ISBLANK('P1.Perceptible'!D33),"",'P1.Perceptible'!D33)</f>
        <v>Falla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N/A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25">
      <c r="A34" s="38"/>
      <c r="B34" s="173" t="str">
        <f>IF( ISBLANK('03.Muestra'!$C23),"",'03.Muestra'!$C23)</f>
        <v>Noticias</v>
      </c>
      <c r="C34" s="174" t="str">
        <f>IF( ISBLANK('03.Muestra'!$E23),"",'03.Muestra'!$E23)</f>
        <v>https://www.comunidad.madrid/hospital/rlafora/comunicacion/noticias</v>
      </c>
      <c r="D34" s="175" t="str">
        <f>IF(ISBLANK('P1.Perceptible'!D34),"",'P1.Perceptible'!D34)</f>
        <v>Falla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N/A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25">
      <c r="A35" s="38"/>
      <c r="B35" s="173" t="str">
        <f>IF( ISBLANK('03.Muestra'!$C24),"",'03.Muestra'!$C24)</f>
        <v>Aviso Legal</v>
      </c>
      <c r="C35" s="174" t="str">
        <f>IF( ISBLANK('03.Muestra'!$E24),"",'03.Muestra'!$E24)</f>
        <v>https://www.comunidad.madrid/hospital/rlafora/aviso-legal-privacidad</v>
      </c>
      <c r="D35" s="175" t="str">
        <f>IF(ISBLANK('P1.Perceptible'!D35),"",'P1.Perceptible'!D35)</f>
        <v>Pasa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Pasa</v>
      </c>
      <c r="K35" s="175" t="str">
        <f>IF(ISBLANK('P1.Perceptible'!D453),"",'P1.Perceptible'!D453)</f>
        <v>Pasa</v>
      </c>
      <c r="L35" s="175" t="str">
        <f>IF(ISBLANK('P1.Perceptible'!D491),"",'P1.Perceptible'!D491)</f>
        <v>N/A</v>
      </c>
      <c r="M35" s="175" t="str">
        <f>IF(ISBLANK('P2.Operable'!D35),"",'P2.Operable'!D35)</f>
        <v>N/A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25">
      <c r="A36" s="38"/>
      <c r="B36" s="173" t="str">
        <f>IF( ISBLANK('03.Muestra'!$C25),"",'03.Muestra'!$C25)</f>
        <v>Accesibilidad</v>
      </c>
      <c r="C36" s="174" t="str">
        <f>IF( ISBLANK('03.Muestra'!$E25),"",'03.Muestra'!$E25)</f>
        <v>https://www.comunidad.madrid/hospital/rlafora/accesibilidad</v>
      </c>
      <c r="D36" s="175" t="str">
        <f>IF(ISBLANK('P1.Perceptible'!D36),"",'P1.Perceptible'!D36)</f>
        <v>Pasa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Pasa</v>
      </c>
      <c r="K36" s="175" t="str">
        <f>IF(ISBLANK('P1.Perceptible'!D454),"",'P1.Perceptible'!D454)</f>
        <v>Pasa</v>
      </c>
      <c r="L36" s="175" t="str">
        <f>IF(ISBLANK('P1.Perceptible'!D492),"",'P1.Perceptible'!D492)</f>
        <v>N/A</v>
      </c>
      <c r="M36" s="175" t="str">
        <f>IF(ISBLANK('P2.Operable'!D36),"",'P2.Operable'!D36)</f>
        <v>N/A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25">
      <c r="A37" s="38"/>
      <c r="B37" s="173" t="str">
        <f>IF( ISBLANK('03.Muestra'!$C26),"",'03.Muestra'!$C26)</f>
        <v>Buscador</v>
      </c>
      <c r="C37" s="174" t="str">
        <f>IF( ISBLANK('03.Muestra'!$E26),"",'03.Muestra'!$E26)</f>
        <v>https://www.comunidad.madrid/hospital/rlafora/buscar?search_api_fulltext=&amp;nombre=</v>
      </c>
      <c r="D37" s="175" t="str">
        <f>IF(ISBLANK('P1.Perceptible'!D37),"",'P1.Perceptible'!D37)</f>
        <v>Falla</v>
      </c>
      <c r="E37" s="175" t="str">
        <f>IF(ISBLANK('P1.Perceptible'!D75),"",'P1.Perceptible'!D75)</f>
        <v>N/A</v>
      </c>
      <c r="F37" s="175" t="str">
        <f>IF(ISBLANK('P1.Perceptible'!D113),"",'P1.Perceptible'!D113)</f>
        <v>N/A</v>
      </c>
      <c r="G37" s="175" t="str">
        <f>IF(ISBLANK('P1.Perceptible'!D151),"",'P1.Perceptible'!D151)</f>
        <v>N/A</v>
      </c>
      <c r="H37" s="175" t="str">
        <f>IF(ISBLANK('P1.Perceptible'!D265),"",'P1.Perceptible'!D265)</f>
        <v>Falla</v>
      </c>
      <c r="I37" s="175" t="str">
        <f>IF(ISBLANK('P1.Perceptible'!D303),"",'P1.Perceptible'!D303)</f>
        <v>Pasa</v>
      </c>
      <c r="J37" s="175" t="str">
        <f>IF(ISBLANK('P1.Perceptible'!D341),"",'P1.Perceptible'!D341)</f>
        <v>Pasa</v>
      </c>
      <c r="K37" s="175" t="str">
        <f>IF(ISBLANK('P1.Perceptible'!D455),"",'P1.Perceptible'!D455)</f>
        <v>Pasa</v>
      </c>
      <c r="L37" s="175" t="str">
        <f>IF(ISBLANK('P1.Perceptible'!D493),"",'P1.Perceptible'!D493)</f>
        <v>N/A</v>
      </c>
      <c r="M37" s="175" t="str">
        <f>IF(ISBLANK('P2.Operable'!D37),"",'P2.Operable'!D37)</f>
        <v>N/A</v>
      </c>
      <c r="N37" s="175" t="str">
        <f>IF(ISBLANK('P2.Operable'!D75),"",'P2.Operable'!D75)</f>
        <v>Pasa</v>
      </c>
      <c r="O37" s="175" t="str">
        <f>IF(ISBLANK('P2.Operable'!D113),"",'P2.Operable'!D113)</f>
        <v>N/A</v>
      </c>
      <c r="P37" s="175" t="str">
        <f>IF(ISBLANK('P2.Operable'!D151),"",'P2.Operable'!D151)</f>
        <v>N/A</v>
      </c>
      <c r="Q37" s="175" t="str">
        <f>IF(ISBLANK('P2.Operable'!D189),"",'P2.Operable'!D189)</f>
        <v>N/A</v>
      </c>
      <c r="R37" s="175" t="str">
        <f>IF(ISBLANK('P2.Operable'!D227),"",'P2.Operable'!D227)</f>
        <v>N/A</v>
      </c>
      <c r="S37" s="175" t="str">
        <f>IF(ISBLANK('P2.Operable'!D265),"",'P2.Operable'!D265)</f>
        <v>N/A</v>
      </c>
      <c r="T37" s="175" t="str">
        <f>IF(ISBLANK('P2.Operable'!D303),"",'P2.Operable'!D303)</f>
        <v>Pasa</v>
      </c>
      <c r="U37" s="175" t="str">
        <f>IF(ISBLANK('P2.Operable'!D341),"",'P2.Operable'!D341)</f>
        <v>Pasa</v>
      </c>
      <c r="V37" s="175" t="str">
        <f>IF(ISBLANK('P2.Operable'!D379),"",'P2.Operable'!D379)</f>
        <v>Pasa</v>
      </c>
      <c r="W37" s="175" t="str">
        <f>IF(ISBLANK('P2.Operable'!D531),"",'P2.Operable'!D531)</f>
        <v>N/A</v>
      </c>
      <c r="X37" s="175" t="str">
        <f>IF(ISBLANK('P2.Operable'!D569),"",'P2.Operable'!D569)</f>
        <v>N/A</v>
      </c>
      <c r="Y37" s="175" t="str">
        <f>IF(ISBLANK('P2.Operable'!D607),"",'P2.Operable'!D607)</f>
        <v>Pasa</v>
      </c>
      <c r="Z37" s="175" t="str">
        <f>IF(ISBLANK('P2.Operable'!D645),"",'P2.Operable'!D645)</f>
        <v>N/A</v>
      </c>
      <c r="AA37" s="175" t="str">
        <f>IF(ISBLANK('P3.Comprensible'!D37),"",'P3.Comprensible'!D37)</f>
        <v>Falla</v>
      </c>
      <c r="AB37" s="175" t="str">
        <f>IF(ISBLANK('P3.Comprensible'!D113),"",'P3.Comprensible'!D113)</f>
        <v>Pasa</v>
      </c>
      <c r="AC37" s="175" t="str">
        <f>IF(ISBLANK('P3.Comprensible'!D151),"",'P3.Comprensible'!D151)</f>
        <v>N/A</v>
      </c>
      <c r="AD37" s="175" t="str">
        <f>IF(ISBLANK('P3.Comprensible'!D265),"",'P3.Comprensible'!D265)</f>
        <v>N/A</v>
      </c>
      <c r="AE37" s="175" t="str">
        <f>IF(ISBLANK('P3.Comprensible'!D303),"",'P3.Comprensible'!D303)</f>
        <v>Falla</v>
      </c>
      <c r="AF37" s="175" t="str">
        <f>IF(ISBLANK('P4.Robusto'!D37),"",'P4.Robusto'!D37)</f>
        <v>Falla</v>
      </c>
      <c r="AG37" s="175" t="str">
        <f>IF(ISBLANK('P4.Robusto'!D75),"",'P4.Robusto'!D75)</f>
        <v>Pasa</v>
      </c>
      <c r="AH37" s="125"/>
      <c r="AI37" s="38"/>
      <c r="AJ37" s="38"/>
      <c r="AK37" s="38"/>
    </row>
    <row r="38" spans="1:37" ht="20.2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2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2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2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2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2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2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2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2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2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2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2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2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2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2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2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NO CONFORME</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NO CONFORME</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NO CONFORME</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N/A</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Páginal principal</v>
      </c>
      <c r="C60" s="123" t="str">
        <f>IF( ISBLANK('03.Muestra'!$E8),"",'03.Muestra'!$E8)</f>
        <v>https://www.comunidad.madrid/hospital/rlafora/</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Pasa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N/A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https://www.comunidad.madrid/hospital/rlafora/ciudadanos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Pasa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N/A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https://www.comunidad.madrid/hospital/rlafora/profesionales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Pasa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N/A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Comunicaciones</v>
      </c>
      <c r="C63" s="123" t="str">
        <f>IF( ISBLANK('03.Muestra'!$E11),"",'03.Muestra'!$E11)</f>
        <v>https://www.comunidad.madrid/hospital/rlafora/comunicacion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Pasa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N/A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https://www.comunidad.madrid/hospital/rlafora/nosotros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N/A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Oferta asistencial</v>
      </c>
      <c r="C65" s="123" t="str">
        <f>IF( ISBLANK('03.Muestra'!$E13),"",'03.Muestra'!$E13)</f>
        <v>https://www.comunidad.madrid/hospital/rlafora/ciudadanos/oferta-asistencial</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N/A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Actividades</v>
      </c>
      <c r="C66" s="123" t="str">
        <f>IF( ISBLANK('03.Muestra'!$E14),"",'03.Muestra'!$E14)</f>
        <v>https://www.comunidad.madrid/hospital/rlafora/ciudadanos/actividades</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N/A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Ingreso</v>
      </c>
      <c r="C67" s="123" t="str">
        <f>IF( ISBLANK('03.Muestra'!$E15),"",'03.Muestra'!$E15)</f>
        <v>https://www.comunidad.madrid/hospital/rlafora/ciudadanos/ingreso</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N/A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Reclamaciones</v>
      </c>
      <c r="C68" s="123" t="str">
        <f>IF( ISBLANK('03.Muestra'!$E16),"",'03.Muestra'!$E16)</f>
        <v>https://www.comunidad.madrid/hospital/rlafora/reclamaciones-sugerencias-agradecimientos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Pasa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N/A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Derechos deberes</v>
      </c>
      <c r="C69" s="123" t="str">
        <f>IF( ISBLANK('03.Muestra'!$E17),"",'03.Muestra'!$E17)</f>
        <v>https://www.comunidad.madrid/hospital/rlafora/ciudadanos/derechos-deberes-paciente</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N/A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formacion-docencia</v>
      </c>
      <c r="C70" s="123" t="str">
        <f>IF( ISBLANK('03.Muestra'!$E18),"",'03.Muestra'!$E18)</f>
        <v>https://www.comunidad.madrid/hospital/rlafora/profesionales/formacion-docencia</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Pasa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N/A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25">
      <c r="A71" s="38"/>
      <c r="B71" s="122" t="str">
        <f>IF( ISBLANK('03.Muestra'!$C19),"",'03.Muestra'!$C19)</f>
        <v>Investigacion</v>
      </c>
      <c r="C71" s="123" t="str">
        <f>IF( ISBLANK('03.Muestra'!$E19),"",'03.Muestra'!$E19)</f>
        <v>https://www.comunidad.madrid/hospital/rlafora/profesionales/investigacion</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N/A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25">
      <c r="A72" s="38"/>
      <c r="B72" s="122" t="str">
        <f>IF( ISBLANK('03.Muestra'!$C20),"",'03.Muestra'!$C20)</f>
        <v>Galeria fotos</v>
      </c>
      <c r="C72" s="123" t="str">
        <f>IF( ISBLANK('03.Muestra'!$E20),"",'03.Muestra'!$E20)</f>
        <v>https://www.comunidad.madrid/hospital/rlafora/comunicacion/galeria-imagenes</v>
      </c>
      <c r="D72" s="124" t="str">
        <f>IF( ISBLANK('P1.Perceptible'!D183),"",'P1.Perceptible'!D183)</f>
        <v>N/A</v>
      </c>
      <c r="E72" s="124" t="str">
        <f>IF( ISBLANK('P1.Perceptible'!D221),"",'P1.Perceptible'!D221)</f>
        <v>Falla</v>
      </c>
      <c r="F72" s="124" t="str">
        <f>IF( ISBLANK('P1.Perceptible'!D373),"",'P1.Perceptible'!D373)</f>
        <v>N/A</v>
      </c>
      <c r="G72" s="124" t="str">
        <f>IF( ISBLANK('P1.Perceptible'!D411),"",'P1.Perceptible'!D411)</f>
        <v>Pasa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N/A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25">
      <c r="A73" s="38"/>
      <c r="B73" s="122" t="str">
        <f>IF( ISBLANK('03.Muestra'!$C21),"",'03.Muestra'!$C21)</f>
        <v>Transparencia</v>
      </c>
      <c r="C73" s="123" t="str">
        <f>IF( ISBLANK('03.Muestra'!$E21),"",'03.Muestra'!$E21)</f>
        <v>https://www.comunidad.madrid/hospital/rlafora/ciudadanos/transparencia</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Pasa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N/A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25">
      <c r="A74" s="38"/>
      <c r="B74" s="122" t="str">
        <f>IF( ISBLANK('03.Muestra'!$C22),"",'03.Muestra'!$C22)</f>
        <v>Mapa Web</v>
      </c>
      <c r="C74" s="123" t="str">
        <f>IF( ISBLANK('03.Muestra'!$E22),"",'03.Muestra'!$E22)</f>
        <v>https://www.comunidad.madrid/hospital/rlafora/sitemap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Pasa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N/A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25">
      <c r="A75" s="38"/>
      <c r="B75" s="122" t="str">
        <f>IF( ISBLANK('03.Muestra'!$C23),"",'03.Muestra'!$C23)</f>
        <v>Noticias</v>
      </c>
      <c r="C75" s="123" t="str">
        <f>IF( ISBLANK('03.Muestra'!$E23),"",'03.Muestra'!$E23)</f>
        <v>https://www.comunidad.madrid/hospital/rlafora/comunicacion/noticias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Pasa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N/A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25">
      <c r="A76" s="38"/>
      <c r="B76" s="122" t="str">
        <f>IF( ISBLANK('03.Muestra'!$C24),"",'03.Muestra'!$C24)</f>
        <v>Aviso Legal</v>
      </c>
      <c r="C76" s="123" t="str">
        <f>IF( ISBLANK('03.Muestra'!$E24),"",'03.Muestra'!$E24)</f>
        <v>https://www.comunidad.madrid/hospital/rlafora/aviso-legal-privacidad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Pasa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N/A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25">
      <c r="A77" s="38"/>
      <c r="B77" s="122" t="str">
        <f>IF( ISBLANK('03.Muestra'!$C25),"",'03.Muestra'!$C25)</f>
        <v>Accesibilidad</v>
      </c>
      <c r="C77" s="123" t="str">
        <f>IF( ISBLANK('03.Muestra'!$E25),"",'03.Muestra'!$E25)</f>
        <v>https://www.comunidad.madrid/hospital/rlafora/accesibilidad</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Pasa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N/A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25">
      <c r="A78" s="38"/>
      <c r="B78" s="122" t="str">
        <f>IF( ISBLANK('03.Muestra'!$C26),"",'03.Muestra'!$C26)</f>
        <v>Buscador</v>
      </c>
      <c r="C78" s="123" t="str">
        <f>IF( ISBLANK('03.Muestra'!$E26),"",'03.Muestra'!$E26)</f>
        <v>https://www.comunidad.madrid/hospital/rlafora/buscar?search_api_fulltext=&amp;nombre=</v>
      </c>
      <c r="D78" s="124" t="str">
        <f>IF( ISBLANK('P1.Perceptible'!D189),"",'P1.Perceptible'!D189)</f>
        <v>N/A</v>
      </c>
      <c r="E78" s="124" t="str">
        <f>IF( ISBLANK('P1.Perceptible'!D227),"",'P1.Perceptible'!D227)</f>
        <v>N/A</v>
      </c>
      <c r="F78" s="124" t="str">
        <f>IF( ISBLANK('P1.Perceptible'!D379),"",'P1.Perceptible'!D379)</f>
        <v>N/A</v>
      </c>
      <c r="G78" s="124" t="str">
        <f>IF( ISBLANK('P1.Perceptible'!D417),"",'P1.Perceptible'!D417)</f>
        <v>Pasa</v>
      </c>
      <c r="H78" s="124" t="str">
        <f>IF( ISBLANK('P1.Perceptible'!D531),"",'P1.Perceptible'!D531)</f>
        <v>Pasa</v>
      </c>
      <c r="I78" s="124" t="str">
        <f>IF( ISBLANK('P1.Perceptible'!D569),"",'P1.Perceptible'!D569)</f>
        <v>Pasa</v>
      </c>
      <c r="J78" s="124" t="str">
        <f>IF( ISBLANK('P1.Perceptible'!D607),"",'P1.Perceptible'!D607)</f>
        <v>N/A</v>
      </c>
      <c r="K78" s="124" t="str">
        <f>IF( ISBLANK('P1.Perceptible'!D645),"",'P1.Perceptible'!D645)</f>
        <v>Pasa</v>
      </c>
      <c r="L78" s="124" t="str">
        <f>IF( ISBLANK('P1.Perceptible'!D683),"",'P1.Perceptible'!D683)</f>
        <v>Pasa</v>
      </c>
      <c r="M78" s="124" t="str">
        <f>IF( ISBLANK('P1.Perceptible'!D721),"",'P1.Perceptible'!D721)</f>
        <v>Pasa</v>
      </c>
      <c r="N78" s="124" t="str">
        <f>IF( ISBLANK('P1.Perceptible'!D759),"",'P1.Perceptible'!D759)</f>
        <v>Pasa</v>
      </c>
      <c r="O78" s="124" t="str">
        <f>IF( ISBLANK('P2.Operable'!D417),"",'P2.Operable'!D417)</f>
        <v>Pasa</v>
      </c>
      <c r="P78" s="124" t="str">
        <f>IF( ISBLANK('P2.Operable'!D455),"",'P2.Operable'!D455)</f>
        <v>Pasa</v>
      </c>
      <c r="Q78" s="124" t="str">
        <f>IF( ISBLANK('P2.Operable'!D493),"",'P2.Operable'!D493)</f>
        <v>N/A</v>
      </c>
      <c r="R78" s="124" t="str">
        <f>IF( ISBLANK('P3.Comprensible'!D75),"",'P3.Comprensible'!D75)</f>
        <v>N/A</v>
      </c>
      <c r="S78" s="124" t="str">
        <f>IF( ISBLANK('P3.Comprensible'!D189),"",'P3.Comprensible'!D189)</f>
        <v>Pasa</v>
      </c>
      <c r="T78" s="124" t="str">
        <f>IF( ISBLANK('P3.Comprensible'!D227),"",'P3.Comprensible'!D227)</f>
        <v>Pasa</v>
      </c>
      <c r="U78" s="124" t="str">
        <f>IF( ISBLANK('P3.Comprensible'!D341),"",'P3.Comprensible'!D341)</f>
        <v>N/A</v>
      </c>
      <c r="V78" s="124" t="str">
        <f>IF( ISBLANK('P3.Comprensible'!D379),"",'P3.Comprensible'!D379)</f>
        <v>N/A</v>
      </c>
      <c r="W78" s="124" t="str">
        <f>IF(ISBLANK('P4.Robusto'!D113),"",'P4.Robusto'!D113)</f>
        <v>N/A</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NO CONFORME</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N/A</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customXml/itemProps3.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4.xml><?xml version="1.0" encoding="utf-8"?>
<ds:datastoreItem xmlns:ds="http://schemas.openxmlformats.org/officeDocument/2006/customXml" ds:itemID="{B4719AAD-8367-46D7-AC9B-21F2B5A4745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ICM</cp:lastModifiedBy>
  <cp:revision>109</cp:revision>
  <cp:lastPrinted>2020-09-14T10:56:43Z</cp:lastPrinted>
  <dcterms:created xsi:type="dcterms:W3CDTF">2020-03-26T13:14:48Z</dcterms:created>
  <dcterms:modified xsi:type="dcterms:W3CDTF">2022-02-25T09:18:10Z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