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iccm-my.sharepoint.com/personal/l_miguel_serrano_madrid_org/Documents/Envíos a TERCEROS/GUIA DE JUSTIFICACIÓN v3 SELLO EXCELENCIA/"/>
    </mc:Choice>
  </mc:AlternateContent>
  <xr:revisionPtr revIDLastSave="13" documentId="13_ncr:1_{F88CFB21-897D-49AD-B57D-131DC4072D8D}" xr6:coauthVersionLast="47" xr6:coauthVersionMax="47" xr10:uidLastSave="{70E8EBDC-CD84-4D19-8E43-3E55173D90DA}"/>
  <bookViews>
    <workbookView xWindow="-108" yWindow="-108" windowWidth="23256" windowHeight="12456" tabRatio="952" firstSheet="1" activeTab="6" xr2:uid="{6494FE3E-692B-42DB-AD2B-35030A27A861}"/>
  </bookViews>
  <sheets>
    <sheet name="CONTROL DOCUMENTAL" sheetId="3" r:id="rId1"/>
    <sheet name="PARTIDAS PRESUPUESTARIAS" sheetId="4" r:id="rId2"/>
    <sheet name="1-GASTOS PERSONAL" sheetId="2" r:id="rId3"/>
    <sheet name="2-GASTOS INSTRUMENTAL-MATERIAL" sheetId="5" r:id="rId4"/>
    <sheet name="3-COSTE INVES Y CONOCI" sheetId="11" r:id="rId5"/>
    <sheet name="4-GASTOS DE VIAJE Y OTROS" sheetId="10" r:id="rId6"/>
    <sheet name="AMORTIZACIÓN" sheetId="8" r:id="rId7"/>
  </sheets>
  <definedNames>
    <definedName name="_xlnm._FilterDatabase" localSheetId="2" hidden="1">'1-GASTOS PERSONAL'!$A$7:$CN$141</definedName>
    <definedName name="_xlnm.Print_Area" localSheetId="2">'1-GASTOS PERSONAL'!$A$1:$R$357</definedName>
    <definedName name="_xlnm.Print_Area" localSheetId="4">'3-COSTE INVES Y CONOCI'!$A$1:$O$24</definedName>
    <definedName name="_xlnm.Print_Area" localSheetId="5">'4-GASTOS DE VIAJE Y OTROS'!$A$1:$N$100</definedName>
    <definedName name="_xlnm.Print_Area" localSheetId="6">AMORTIZACIÓN!$A$1:$M$64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N22" i="11"/>
  <c r="G22" i="11"/>
  <c r="J21" i="11"/>
  <c r="K21" i="11"/>
  <c r="J20" i="11"/>
  <c r="K20" i="11"/>
  <c r="J19" i="11"/>
  <c r="K19" i="11"/>
  <c r="J18" i="11"/>
  <c r="K18" i="11"/>
  <c r="J17" i="11"/>
  <c r="K17" i="11"/>
  <c r="J16" i="11"/>
  <c r="K16" i="11"/>
  <c r="J15" i="11"/>
  <c r="K15" i="11"/>
  <c r="J11" i="11"/>
  <c r="K11" i="11"/>
  <c r="J10" i="11"/>
  <c r="J9" i="11"/>
  <c r="K9" i="11"/>
  <c r="J22" i="11"/>
  <c r="K10" i="11"/>
  <c r="K22" i="11"/>
  <c r="M22" i="10"/>
  <c r="G22" i="10"/>
  <c r="J21" i="10"/>
  <c r="I21" i="10"/>
  <c r="J20" i="10"/>
  <c r="I20" i="10"/>
  <c r="J19" i="10"/>
  <c r="I19" i="10"/>
  <c r="J18" i="10"/>
  <c r="I18" i="10"/>
  <c r="J17" i="10"/>
  <c r="I17" i="10"/>
  <c r="J16" i="10"/>
  <c r="I16" i="10"/>
  <c r="J15" i="10"/>
  <c r="I15" i="10"/>
  <c r="J11" i="10"/>
  <c r="I11" i="10"/>
  <c r="J10" i="10"/>
  <c r="I10" i="10"/>
  <c r="J9" i="10"/>
  <c r="J22" i="10"/>
  <c r="I9" i="10"/>
  <c r="I22" i="10"/>
  <c r="G22" i="5"/>
  <c r="G9" i="2"/>
  <c r="G10" i="2"/>
  <c r="G11" i="2"/>
  <c r="G12" i="2"/>
  <c r="G13" i="2"/>
  <c r="G14" i="2"/>
  <c r="G8" i="2"/>
  <c r="N114" i="2"/>
  <c r="N15" i="2"/>
  <c r="O141" i="2"/>
  <c r="O128" i="2"/>
  <c r="O114" i="2"/>
  <c r="Q114" i="2"/>
  <c r="O106" i="2"/>
  <c r="Q106" i="2"/>
  <c r="O93" i="2"/>
  <c r="O80" i="2"/>
  <c r="O67" i="2"/>
  <c r="O54" i="2"/>
  <c r="O41" i="2"/>
  <c r="Q41" i="2"/>
  <c r="O28" i="2"/>
  <c r="Q28" i="2"/>
  <c r="O15" i="2"/>
  <c r="M141" i="2"/>
  <c r="M128" i="2"/>
  <c r="M114" i="2"/>
  <c r="M106" i="2"/>
  <c r="M93" i="2"/>
  <c r="M80" i="2"/>
  <c r="M67" i="2"/>
  <c r="L66" i="2"/>
  <c r="L65" i="2"/>
  <c r="L64" i="2"/>
  <c r="L63" i="2"/>
  <c r="L62" i="2"/>
  <c r="L61" i="2"/>
  <c r="L60" i="2"/>
  <c r="L59" i="2"/>
  <c r="L58" i="2"/>
  <c r="L57" i="2"/>
  <c r="L56" i="2"/>
  <c r="L55" i="2"/>
  <c r="M54" i="2"/>
  <c r="L53" i="2"/>
  <c r="L52" i="2"/>
  <c r="L51" i="2"/>
  <c r="L50" i="2"/>
  <c r="L49" i="2"/>
  <c r="L48" i="2"/>
  <c r="L47" i="2"/>
  <c r="L46" i="2"/>
  <c r="L45" i="2"/>
  <c r="L44" i="2"/>
  <c r="L43" i="2"/>
  <c r="L42" i="2"/>
  <c r="M41" i="2"/>
  <c r="L40" i="2"/>
  <c r="L39" i="2"/>
  <c r="L38" i="2"/>
  <c r="L37" i="2"/>
  <c r="L36" i="2"/>
  <c r="L35" i="2"/>
  <c r="L34" i="2"/>
  <c r="L33" i="2"/>
  <c r="L32" i="2"/>
  <c r="L31" i="2"/>
  <c r="L30" i="2"/>
  <c r="L29" i="2"/>
  <c r="M28" i="2"/>
  <c r="L19" i="2"/>
  <c r="L18" i="2"/>
  <c r="M15" i="2"/>
  <c r="L14" i="2"/>
  <c r="L13" i="2"/>
  <c r="L12" i="2"/>
  <c r="L11" i="2"/>
  <c r="L10" i="2"/>
  <c r="L114" i="2"/>
  <c r="L28" i="2"/>
  <c r="L93" i="2"/>
  <c r="L128" i="2"/>
  <c r="L141" i="2"/>
  <c r="L67" i="2"/>
  <c r="L54" i="2"/>
  <c r="L106" i="2"/>
  <c r="L80" i="2"/>
  <c r="L15" i="2"/>
  <c r="L41" i="2"/>
  <c r="J128" i="2"/>
  <c r="D7" i="4"/>
  <c r="C13" i="4"/>
  <c r="M22" i="5"/>
  <c r="I10" i="5"/>
  <c r="J10" i="5"/>
  <c r="I11" i="5"/>
  <c r="I15" i="5"/>
  <c r="J15" i="5"/>
  <c r="I16" i="5"/>
  <c r="J16" i="5"/>
  <c r="I17" i="5"/>
  <c r="I18" i="5"/>
  <c r="J18" i="5"/>
  <c r="I19" i="5"/>
  <c r="J19" i="5"/>
  <c r="I20" i="5"/>
  <c r="J20" i="5"/>
  <c r="I21" i="5"/>
  <c r="J21" i="5"/>
  <c r="I9" i="5"/>
  <c r="J9" i="5"/>
  <c r="B13" i="4"/>
  <c r="D13" i="4"/>
  <c r="J17" i="5"/>
  <c r="J11" i="5"/>
  <c r="I22" i="5"/>
  <c r="J22" i="5"/>
  <c r="K141" i="2"/>
  <c r="P141" i="2"/>
  <c r="K128" i="2"/>
  <c r="P128" i="2"/>
  <c r="K114" i="2"/>
  <c r="K106" i="2"/>
  <c r="K93" i="2"/>
  <c r="P93" i="2"/>
  <c r="K80" i="2"/>
  <c r="P80" i="2"/>
  <c r="K67" i="2"/>
  <c r="P67" i="2"/>
  <c r="K54" i="2"/>
  <c r="P54" i="2"/>
  <c r="K41" i="2"/>
  <c r="K28" i="2"/>
  <c r="K15" i="2"/>
  <c r="P15" i="2"/>
  <c r="Q54" i="2"/>
  <c r="Q141" i="2"/>
  <c r="Q67" i="2"/>
  <c r="Q80" i="2"/>
  <c r="Q93" i="2"/>
  <c r="Q128" i="2"/>
  <c r="Q15" i="2"/>
  <c r="Q142" i="2"/>
  <c r="E13" i="4"/>
  <c r="J57" i="2"/>
  <c r="J31" i="2"/>
  <c r="J141" i="2"/>
  <c r="J114" i="2"/>
  <c r="J106" i="2"/>
  <c r="J93" i="2"/>
  <c r="J80" i="2"/>
  <c r="J67" i="2"/>
  <c r="J54" i="2"/>
  <c r="J41" i="2"/>
  <c r="J28" i="2"/>
  <c r="J15" i="2"/>
  <c r="F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2" authorId="0" shapeId="0" xr:uid="{D12F3950-DC45-49F6-81B2-0181C27EC77F}">
      <text>
        <r>
          <rPr>
            <b/>
            <sz val="9"/>
            <color rgb="FF000000"/>
            <rFont val="Tahoma"/>
            <family val="2"/>
            <charset val="1"/>
          </rPr>
          <t>Aporta Si /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Valles Rivero, Tamara</author>
  </authors>
  <commentList>
    <comment ref="J31" authorId="0" shapeId="0" xr:uid="{7151DECF-9627-444F-AA32-47BEAF96168E}">
      <text>
        <r>
          <rPr>
            <b/>
            <sz val="9"/>
            <color indexed="81"/>
            <rFont val="Tahoma"/>
            <family val="2"/>
          </rPr>
          <t xml:space="preserve">BONUS no subvencionable 
10000€
</t>
        </r>
        <r>
          <rPr>
            <sz val="9"/>
            <color indexed="81"/>
            <rFont val="Tahoma"/>
            <family val="2"/>
          </rPr>
          <t xml:space="preserve">
</t>
        </r>
      </text>
    </comment>
    <comment ref="J57" authorId="0" shapeId="0" xr:uid="{47FC5043-EC56-4733-926B-6809C9B55DAA}">
      <text>
        <r>
          <rPr>
            <b/>
            <sz val="9"/>
            <color indexed="81"/>
            <rFont val="Tahoma"/>
            <family val="2"/>
          </rPr>
          <t xml:space="preserve">BONUS NO SUBVENCIONABLE 
3000€
</t>
        </r>
        <r>
          <rPr>
            <sz val="9"/>
            <color indexed="81"/>
            <rFont val="Tahoma"/>
            <family val="2"/>
          </rPr>
          <t xml:space="preserve">
</t>
        </r>
      </text>
    </comment>
    <comment ref="J84" authorId="0" shapeId="0" xr:uid="{8445CA04-792A-4FFD-949F-2C1411B8193C}">
      <text>
        <r>
          <rPr>
            <b/>
            <sz val="9"/>
            <color indexed="81"/>
            <rFont val="Tahoma"/>
            <family val="2"/>
          </rPr>
          <t xml:space="preserve">BONUS NO SUBVENCIONABLE 1500€
</t>
        </r>
      </text>
    </comment>
    <comment ref="J109" authorId="0" shapeId="0" xr:uid="{6EDEA173-D0CB-4DB5-94D4-4F99CEBEBDFD}">
      <text>
        <r>
          <rPr>
            <b/>
            <sz val="9"/>
            <color indexed="81"/>
            <rFont val="Tahoma"/>
            <family val="2"/>
          </rPr>
          <t xml:space="preserve">BONUS NO SUBVENCIONABLE 6000€
</t>
        </r>
        <r>
          <rPr>
            <sz val="9"/>
            <color indexed="81"/>
            <rFont val="Tahoma"/>
            <family val="2"/>
          </rPr>
          <t xml:space="preserve">
</t>
        </r>
      </text>
    </comment>
    <comment ref="J113" authorId="0" shapeId="0" xr:uid="{E25178EE-3F13-49FB-BEFC-C638B37419F9}">
      <text>
        <r>
          <rPr>
            <b/>
            <sz val="9"/>
            <color indexed="81"/>
            <rFont val="Tahoma"/>
            <family val="2"/>
          </rPr>
          <t>DESPIDO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Madrid Digital</author>
  </authors>
  <commentList>
    <comment ref="I8" authorId="0" shapeId="0" xr:uid="{9C2E36A7-CD10-4748-A3D4-CEACF691ED3C}">
      <text>
        <r>
          <rPr>
            <sz val="9"/>
            <color indexed="81"/>
            <rFont val="Tahoma"/>
            <family val="2"/>
          </rPr>
          <t xml:space="preserve">Rellenar en el caso de personas físicas a las que sea obligatorio aplicar retención de IRPF
</t>
        </r>
      </text>
    </comment>
  </commentList>
</comments>
</file>

<file path=xl/sharedStrings.xml><?xml version="1.0" encoding="utf-8"?>
<sst xmlns="http://schemas.openxmlformats.org/spreadsheetml/2006/main" count="694" uniqueCount="196">
  <si>
    <t>PROYECTOS SELLO DE LA EXCELENCIA</t>
  </si>
  <si>
    <t>DATOS ENTIDAD BENEFICIARIA</t>
  </si>
  <si>
    <t>N. Expediente</t>
  </si>
  <si>
    <t>Entidad</t>
  </si>
  <si>
    <t>NIF</t>
  </si>
  <si>
    <t>Representante legal</t>
  </si>
  <si>
    <t>Título del proyecto</t>
  </si>
  <si>
    <t>PROYECTO</t>
  </si>
  <si>
    <t>PLAZOS/ANUALIDADES</t>
  </si>
  <si>
    <t>Fecha de inicio de ejecución</t>
  </si>
  <si>
    <t>Fecha de fin de ejecución</t>
  </si>
  <si>
    <t>ANÁLISIS DE DOCUMENTACIÓN</t>
  </si>
  <si>
    <t>FASE JUSTIFICACIÓN</t>
  </si>
  <si>
    <t>DOCUMENTO</t>
  </si>
  <si>
    <t>Aporta</t>
  </si>
  <si>
    <t>Observaciones</t>
  </si>
  <si>
    <t>Informe técnico descriptivo de las actividades realizadas y de los resultados obtenidos. Los contenidos mínimos del informe técnico serán:
1) Introducción y resumen ejecutivo del proyecto.
2) Descripción de las actividades agrupadas en paquetes de trabajo y actividades (tasks) según la memoria técnica presentada a EIC, atendiendo a los objetivos comunes y a los resultados esperados. Cada paquete de trabajo deberá dar lugar al menos a un entregable (deliverable), que contendrá resultados tangibles y concretos (prototipos, informes, guías, etc.), tanto intermedios como finales. Estos entregables constituyen pruebas del trabajo realizado, así como de la adecuación de los resultados obtenidos a los objetivos previstos.
3) Resultados obtenidos.
4) Modificaciones realizadas.</t>
  </si>
  <si>
    <t>Certificación emitida por el representante legal de la entidad beneficiaria, modelo ANEXO II: CERTIFICACIÓN AYUDA CONCEDIDA PARA FINES PREVISTOS</t>
  </si>
  <si>
    <t>Copia de facturas u otros documentos de valor probatorio y justificantes de pago de todos los gastos e inversiones.
Relación clasificada por capítulo de inversión y gastos de las facturas y pagos, con identificación del acreedor y del documento, su importe, fecha de emisión y, en su caso, fecha de pago
Se incluirá para cada gasto justificado:
- Número de factura y descripción del gasto.
- Nombre y CIF del proveedor.
- Fecha de facturación y de pago.
- Identificación fehaciente del justificante de pago.
La fecha de emisión de las facturas y documentos acreditativos de abono deberá ajustarse al plazo de ejecución fijado en la resolución de concesión, salvo en los supuestos de  ampliación del plazo de ejecución.</t>
  </si>
  <si>
    <t>En contratos de servicios y suministros, si el importe es inferior a 15.000 euros IVA excluido, se presentará, como mínimo, la oferta o factura proforma del proveedor, así como la/s factura/s.
Cuando el importe del gasto subvencionable a subcontratar supere las cuantías establecidas en el artículo 118.1 de la Ley 9/2017, de 8 de noviembre, de Contratos del Sector Público para el contrato menor, es decir, sea igual o superior a 15.000 euros en contratos de servicios y/o suministros, IVA excluido, se presentarán como mínimo las 3 ofertas o facturas proformas de los diferentes proveedores con carácter previo a la contratación de la prestación de los servicios o el suministro del bien, y la/s factura/s del servicio o suministro. O la memoria explicativa de la oferta seleccionada cuando la elección no recaiga en la propuesta económica más ventajosa, conforme a los criterios de eficiencia y economía.
Si por sus especiales características, no existiera en el mercado suficiente número de entidades proveedoras que permita la presentación de las 3 ofertas o facturas proformas, por no existir en el mercado suficiente número de empresas los presten o suministren, el solicitante deberá aportar la memoria explicativa al respecto, y la/s factura/s del servicio, o suministro.</t>
  </si>
  <si>
    <t>Gastos de personal contratado dedicado al proyecto:
- Contrato laboral, en caso de tener un contrato previo al inicio del proyecto, habrá que añadir la adenda de cofinanciación que se anexará al contrato. En los nuevos contratos se deberá incluir desde su formalización, según el modelo del ANEXO III: MODELO ADENDA PARA LOS CONTRATOS LABORALES.
-Nómina. En el ANEXO IV: COMPOSICIÓN DEL SALARIO se enuncian los componentes de la nómina subvencionables y los excluidos.
-Justificante bancario del pago de la nómina.
- Convenio colectivo donde cotejar el número de horas anuales trabajadas.
- Relación nominal de trabajadores, RNT, de todos los trabajadores del proyecto y número de horas imputadas. 
- Recibo de liquidación de cotización mediante la presentación del documento RLC de todos los trabajadores liquidados cada mes, sellado o con validación mecánica del Banco para justificar su pago, o acompañado del justificante de ingreso de las cuotas. 
-Parte de firmas mensuales firmados electrónicamente por la empresa, y también deben de estar firmados por el trabajador a poder ser, electrónicamente. Deben de indicar el n.º de horas imputadas por trabajador al proyecto.
- Certificado de IRPF: modelos 111 y 190.
- En el caso de que en el proyecto participen Trabajadores Autónomos Dependientes (TRADES), de acuerdo con lo establecido en el Real Decreto 197/2009, de 23 de febrero, se deberá aportar la documentación que acredite tal condición y la justificación de todos los gastos soportados por la empresa.</t>
  </si>
  <si>
    <t>Certificado de estar al corriente en el cumplimiento de obligaciones tributarias. (No hará falta aportar el certificado si se hubiera autorizado la consulta de estar al corriente de pago con la seguridad social, ya que el órgano instructor realizará la consulta.)</t>
  </si>
  <si>
    <t>Certificado de contabilidad separada. Según el artículo 23, apartado f,) del Acuerdo de 2 de noviembre de 2022, se adjuntará una declaración firmada y sellada por el representante legal de la empresa beneficiaria que acredite que las inversiones y los gastos subvencionados están perfectamente identificados en la contabilidad del beneficiario a través de una contabilidad separada. Se adjunta un modelo en el ANEXO V: CERTIFICADO CONTABILIDAD SEPARADA.</t>
  </si>
  <si>
    <t>Gastos de amortización. El gasto de software específico para el funcionamiento del equipamiento científico o software específico para el desarrollo del proyecto se considerará inventariable. No son gastos elegibles  Software genérico destinado a sistemas operativos o a paquetes ofimáticos generales  Obra civil ni la adquisición de mobiliario.
Documentación acreditativa, ANEXO VI: JUSTIFICACIÓN AMORTIZACIONES, firmado por el representante legal.
a) Factura de compra o documento justificativo del gasto incluyendo el nombre del equipo, marca, modelo y número de serie, en caso de que el equipo lo incorpore, así como una descripción del producto suficientemente explicativa del objeto. Se incluirá el nº de inventario de cada equipo y su localización en la entidad beneficiaria.
b) Justificante de pago del equipamiento, conforme a los datos indicado en el punto 5.3 de este documento.
c) Declaración del representante legal, especificando el importe a imputar en el proyecto, en función de la FACTURA DE COMPRA que documenta el valor de partida del bien y sobre este importe se calculará la parte que tenga la consideración de gasto financiable en concepto de amortización, tomando como referencia la VIDA ÚTIL DEL EQUIPO. Asimismo, para evitar una eventual doble financiación, deberá considerar la DEDICACIÓN (exclusiva o no) del equipo al proyecto, en forma de tanto por ciento.</t>
  </si>
  <si>
    <t>Gastos de viaje. Solo será subvencionable aquellos viajes realizados por personal adscrito al proyecto, según indique su contrato de trabajo. 
Desplazamiento:
a) Factura a nombre de la empresa con los datos de la persona que se desplaza.
b) Justificante de pago con emisor, cuenta de la empresa
c) Según medio de transporte:
     * En caso de avión: tarjetas de embarque.
     * En caso de tren: billete.
     * No se subvencionará el uso del vehículo privado.
Alojamiento:
a) Factura a nombre de la empresa con los datos de la persona alojada.
b) Justificante de pago con emisor, cuenta de la empresa.</t>
  </si>
  <si>
    <t>Publicidad de las Ayudas Concedidas. Informe acreditativo de la Publicidad realizada según el ANEXO VII: INFORME PARA ACREDITACIÓN DE LA PUBLICIDAD REALIZADA.
En el sitio web oficial del beneficiario, cuando dicho sitio web exista, y en sus cuentas en los medios sociales harán una breve descripción de la operación, de manera proporcionada en relación con el nivel de la ayuda, con sus objetivos y resultados, y destacarán la ayuda financiera de la Unión. Para operaciones que reciban ayuda del FEDER y el Fondo de Cohesión y cuyo coste total sea superior a 500 000 EUR, exhibirán placas o vallas publicitarias resistentes en un lugar bien visible para el público, en las que figure el emblema de la Unión, de conformidad con las características técnicas que figuran en el Anexo IX enlace: http://data.europa.eu/eli/reg/2021/1060/oj del REGLAMENTO (UE) 2021_1060 tan pronto como comience la ejecución física de operaciones que impliquen inversiones físicas o se instalen los equipos que se hayan adquirido.</t>
  </si>
  <si>
    <t>Informe de auditoria externa</t>
  </si>
  <si>
    <t xml:space="preserve">*La presentación de documentación deberá realizarse de forma estructurada en carpetas temáticas y con nombres descriptivos, prestando especial atención al personal, donde ha de existir una carpeta por persona, y a la adquisición de equipamiento, donde ha de existir una carpeta para cada elemento. </t>
  </si>
  <si>
    <t>* La documentación siempre debe ser firmada electrónicamente por el Representante Legal de la empresa.</t>
  </si>
  <si>
    <t>ENTIDAD BENEFICIARIA:</t>
  </si>
  <si>
    <t>Nº Expediente:</t>
  </si>
  <si>
    <t xml:space="preserve">FASE DE CONCESIÓN </t>
  </si>
  <si>
    <t>FASE EJECUCIÓN</t>
  </si>
  <si>
    <t>FASE DE REVISIÓN DOCUMENTAL</t>
  </si>
  <si>
    <t>PARTIDAS PRESPUESTARIAS</t>
  </si>
  <si>
    <t>PRESUPUESTO EIC</t>
  </si>
  <si>
    <t xml:space="preserve">INVERSIÓN SUBVENCIONALBE </t>
  </si>
  <si>
    <t>IMPORTE SUBVENCIONADO</t>
  </si>
  <si>
    <t>PRESUPUESTO EJECUTADO POR LA ENTIDAD</t>
  </si>
  <si>
    <t xml:space="preserve">PRESUPUESTO JUSTIFICADO ADMITIDO </t>
  </si>
  <si>
    <t>Gastos subvencionables</t>
  </si>
  <si>
    <t>TOTAL PROYECTO</t>
  </si>
  <si>
    <t>(70%, DEL SUBVENCIONABLE)</t>
  </si>
  <si>
    <t>no son elegibles para esta convocatoria.</t>
  </si>
  <si>
    <t>TOTAL GASTOS</t>
  </si>
  <si>
    <t xml:space="preserve">  </t>
  </si>
  <si>
    <t>Nº ORDEN</t>
  </si>
  <si>
    <t>NOMBRE Y APELLIDOS</t>
  </si>
  <si>
    <t>Nº HORAS ANUALES SEGÚN CONVENIO</t>
  </si>
  <si>
    <t>TOTAL</t>
  </si>
  <si>
    <t>ENERO</t>
  </si>
  <si>
    <t>FEBRERO</t>
  </si>
  <si>
    <t>MARZO</t>
  </si>
  <si>
    <t>ABRIL</t>
  </si>
  <si>
    <t>MAYO</t>
  </si>
  <si>
    <t>JUNIO</t>
  </si>
  <si>
    <t>JULIO</t>
  </si>
  <si>
    <t>AGOSTO</t>
  </si>
  <si>
    <t>SEPTIEMBRE</t>
  </si>
  <si>
    <t>OCTUBRE</t>
  </si>
  <si>
    <t>NOVIEMBRE</t>
  </si>
  <si>
    <t>DICIEMBRE</t>
  </si>
  <si>
    <t>ATRASOS</t>
  </si>
  <si>
    <t>EMISOR / PROVEEDOR</t>
  </si>
  <si>
    <t>Concepto</t>
  </si>
  <si>
    <t>Base imponible</t>
  </si>
  <si>
    <t>IVA</t>
  </si>
  <si>
    <t>Total factura</t>
  </si>
  <si>
    <t>TOTAL IMPUTADO</t>
  </si>
  <si>
    <t>Observaciones de la factura</t>
  </si>
  <si>
    <t>Fecha de pago</t>
  </si>
  <si>
    <t>Importe pagado</t>
  </si>
  <si>
    <t>Observaciones del justificante de pago</t>
  </si>
  <si>
    <t>G01-J01</t>
  </si>
  <si>
    <t>G02-J02</t>
  </si>
  <si>
    <t>G03-J03</t>
  </si>
  <si>
    <t>G017-J017</t>
  </si>
  <si>
    <t>G018-J018</t>
  </si>
  <si>
    <t>G019-J019</t>
  </si>
  <si>
    <t>G020-J020</t>
  </si>
  <si>
    <t>TOTALES</t>
  </si>
  <si>
    <t>PERIODO SUBVENCIONABLE</t>
  </si>
  <si>
    <t>PERIODO JUSTIFICACIÓN
fecha fin + 3 meses</t>
  </si>
  <si>
    <t xml:space="preserve">Nº ORDEN </t>
  </si>
  <si>
    <t>Fecha de adquisición</t>
  </si>
  <si>
    <t>Coste de adquisición y puesta en funcionamiento</t>
  </si>
  <si>
    <t>Vida Útil</t>
  </si>
  <si>
    <t>Meses de aplicación al proyecto durante el año</t>
  </si>
  <si>
    <t>Salario</t>
  </si>
  <si>
    <t>Coste horas y num horas trabajadas</t>
  </si>
  <si>
    <t>TRABAJADOR 1</t>
  </si>
  <si>
    <t>TRABAJADOR 2</t>
  </si>
  <si>
    <t>TRABAJADOR 3</t>
  </si>
  <si>
    <t>DNI1</t>
  </si>
  <si>
    <t>DNI2</t>
  </si>
  <si>
    <t>DNI3</t>
  </si>
  <si>
    <t>…</t>
  </si>
  <si>
    <t>no</t>
  </si>
  <si>
    <t>..</t>
  </si>
  <si>
    <t>F-14762</t>
  </si>
  <si>
    <t>F-14763</t>
  </si>
  <si>
    <t>F-15778</t>
  </si>
  <si>
    <t>EMPRESA</t>
  </si>
  <si>
    <t>CONCEPTO DE LA FACTURA</t>
  </si>
  <si>
    <t>F-15779</t>
  </si>
  <si>
    <t>GN 1</t>
  </si>
  <si>
    <t>GN 2</t>
  </si>
  <si>
    <t>GN 3</t>
  </si>
  <si>
    <t>GN 4</t>
  </si>
  <si>
    <t>GN 5</t>
  </si>
  <si>
    <t>GN 6</t>
  </si>
  <si>
    <t>GN 7</t>
  </si>
  <si>
    <t>JN 1</t>
  </si>
  <si>
    <t>JN 2</t>
  </si>
  <si>
    <t>JN 3</t>
  </si>
  <si>
    <t>JN 4</t>
  </si>
  <si>
    <t>JN 5</t>
  </si>
  <si>
    <t>JN 6</t>
  </si>
  <si>
    <t>JN 7</t>
  </si>
  <si>
    <t>ACLARACIONES SOBRE LAS COLUMANS PREVIAS 
(Si necesario)</t>
  </si>
  <si>
    <t>Nombre fichero de justificante de pago de nomina 
(JN+número)</t>
  </si>
  <si>
    <t>JN 8</t>
  </si>
  <si>
    <t>JN 9</t>
  </si>
  <si>
    <t>JN 10</t>
  </si>
  <si>
    <t>JN 11</t>
  </si>
  <si>
    <t>JN 12</t>
  </si>
  <si>
    <t>JN 13</t>
  </si>
  <si>
    <t>JN 14</t>
  </si>
  <si>
    <t>JN 15</t>
  </si>
  <si>
    <t>JN 16</t>
  </si>
  <si>
    <t>JN 17</t>
  </si>
  <si>
    <t>JN 18</t>
  </si>
  <si>
    <t>JN 19</t>
  </si>
  <si>
    <t>JN 20</t>
  </si>
  <si>
    <t>JN 21</t>
  </si>
  <si>
    <t>JN 22</t>
  </si>
  <si>
    <t>JN 23</t>
  </si>
  <si>
    <t>JN 24</t>
  </si>
  <si>
    <t>JN 25</t>
  </si>
  <si>
    <t>JN 26</t>
  </si>
  <si>
    <t>JN 27</t>
  </si>
  <si>
    <t>JN 28</t>
  </si>
  <si>
    <t>JN 29</t>
  </si>
  <si>
    <t>JN 30</t>
  </si>
  <si>
    <t xml:space="preserve">Nº DE AFILIACIÓN </t>
  </si>
  <si>
    <t>AÑO</t>
  </si>
  <si>
    <t>HORAS MES 
(atribuidas al proyecto)</t>
  </si>
  <si>
    <t xml:space="preserve">COSTE HORA
Trabajador= Retrib.+cuota patronal / Horas anuales convenio </t>
  </si>
  <si>
    <t>TOTAL € 
Cargados al proyecto</t>
  </si>
  <si>
    <t>RETRIBUCIÓN SUBVENCIONABLE ADMISIBLE 
(Conforme guía de justificación)</t>
  </si>
  <si>
    <t>MES</t>
  </si>
  <si>
    <t>IMPORTE SEGURIDAD SOCIAL A CARGO DE LA EMPRESA</t>
  </si>
  <si>
    <t>RETRIB. SATISFECHAS AL EMPLEADO 
(devengado de la nómina)</t>
  </si>
  <si>
    <t>CUOTA PATRONAL SUBVENCIONABLE ADMISIBLE
(descontando IT, y otros)</t>
  </si>
  <si>
    <t>Nómina del trabajador
(GN+número)</t>
  </si>
  <si>
    <t>Seguridad Social.</t>
  </si>
  <si>
    <t xml:space="preserve">Nº DOCUMENTO / FACTURA
</t>
  </si>
  <si>
    <t>FECHA</t>
  </si>
  <si>
    <t>TAREA A LA QUE PERTENECE 
(según EIC y Anexo I de concesión)</t>
  </si>
  <si>
    <t>T1.1</t>
  </si>
  <si>
    <t>T1.2</t>
  </si>
  <si>
    <t>FACTURA</t>
  </si>
  <si>
    <t>SOPORTE DOCUMENTAL
(F+número   y  J+número)</t>
  </si>
  <si>
    <t>PAGO</t>
  </si>
  <si>
    <t>FECHA INICIA</t>
  </si>
  <si>
    <t>FECHA FIN</t>
  </si>
  <si>
    <t>FECHA INICIO JUSTI</t>
  </si>
  <si>
    <t>FECHA FIN JUSTI</t>
  </si>
  <si>
    <t>CONCEPTO DE LA FACTURA Y VIAJE</t>
  </si>
  <si>
    <t>T5,1</t>
  </si>
  <si>
    <t>T5,2</t>
  </si>
  <si>
    <t>T5,3</t>
  </si>
  <si>
    <t>T5,4</t>
  </si>
  <si>
    <t>T5,5</t>
  </si>
  <si>
    <t>T5,6</t>
  </si>
  <si>
    <t>T5,7</t>
  </si>
  <si>
    <t>T5,8</t>
  </si>
  <si>
    <t>T5,9</t>
  </si>
  <si>
    <t>T5,10</t>
  </si>
  <si>
    <t>T5,11</t>
  </si>
  <si>
    <t>T5,12</t>
  </si>
  <si>
    <t>T5,13</t>
  </si>
  <si>
    <t>GASTOS AMORTIZACIÓN CARGADOS AL PROYECTO</t>
  </si>
  <si>
    <t>CUADRO AMORTIZACIÓN</t>
  </si>
  <si>
    <t>AMORTIZACIÓN</t>
  </si>
  <si>
    <t>2 COSTES DE INSTRUMENTAL Y MATERIAL</t>
  </si>
  <si>
    <t>3 COSTES DE INVESTIGACIÓN CONTRACTUAL, CONOCIMIENTO TÉCNICO Y PATENTES ADQUIRIDAS Y OBTENIDAS POR LICENCIAS DE FUENTES EXTERNAS A PRECIOS DE MERCADO.</t>
  </si>
  <si>
    <t>4 GASTOS DE VIAJES, COSTES DE GENERACIÓN Y MANTENIMIENTO DE PATENTES, GASTOS DE CONSULTORÍA, ASESORÍA Y FORMACIÓN</t>
  </si>
  <si>
    <t>1. GASTOS DE PERSONAL</t>
  </si>
  <si>
    <t>COSTES INDIRECTOS</t>
  </si>
  <si>
    <t>2. COSTES DE INSTRUMENTAL Y MATERIAL</t>
  </si>
  <si>
    <t>3. COSTES DE INVESTIGACIÓN CONTRACTUAL, CONOCIMIENTO TÉCNICO Y PATENTES ADQUIRIDAS Y OBTENIDAS POR LICENCIAS DE FUENTES EXTERNAS A PRECIOS DE MERCADO.</t>
  </si>
  <si>
    <t>4. GASTOS DE VIAJES, COSTES DE GENERACIÓN Y MANTENIMIENTO DE PATENTES, GASTOS DE CONSULTORÍA, ASESORÍA Y FORMACIÓN</t>
  </si>
  <si>
    <t>RETENCIÓN IRPF</t>
  </si>
  <si>
    <t>EN CASO DE PERSONA FÍSICA</t>
  </si>
  <si>
    <t>SOPORTE DOCUMENTAL
(G+número   y  J+número)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</si>
</sst>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0.00\ &quot;€&quot;"/>
    <numFmt numFmtId="165" formatCode="_-* #,##0.00&quot; €&quot;_-;\-* #,##0.00&quot; €&quot;_-;_-* \-??&quot; €&quot;_-;_-@_-"/>
    <numFmt numFmtId="166" formatCode="0\ %"/>
    <numFmt numFmtId="167" formatCode="_-* #,##0.00\ [$€-C0A]_-;\-* #,##0.00\ [$€-C0A]_-;_-* \-??\ [$€-C0A]_-;_-@_-"/>
    <numFmt numFmtId="168" formatCode="#,##0.00\ [$€-C0A];[Red]\-#,##0.00\ [$€-C0A]"/>
    <numFmt numFmtId="169" formatCode="* #,##0.00\ [$€-C0A]\ ;\-* #,##0.00\ [$€-C0A]\ ;* \-#\ [$€-C0A]\ ;@\ "/>
    <numFmt numFmtId="170" formatCode="d/m/yyyy"/>
    <numFmt numFmtId="171" formatCode="_-* #,##0.00\ [$€-C0A]_-;\-* #,##0.00\ [$€-C0A]_-;_-* &quot;-&quot;??\ [$€-C0A]_-;_-@_-"/>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rgb="FFFFFFFF"/>
      <name val="Arial"/>
      <family val="2"/>
      <charset val="1"/>
    </font>
    <font>
      <b/>
      <sz val="9"/>
      <name val="Calibri"/>
      <family val="2"/>
      <scheme val="minor"/>
    </font>
    <font>
      <sz val="8"/>
      <name val="Calibri"/>
      <family val="2"/>
      <scheme val="minor"/>
    </font>
    <font>
      <b/>
      <sz val="11"/>
      <name val="Calibri"/>
      <family val="2"/>
      <scheme val="minor"/>
    </font>
    <font>
      <u/>
      <sz val="11"/>
      <color theme="10"/>
      <name val="Calibri"/>
      <family val="2"/>
      <scheme val="minor"/>
    </font>
    <font>
      <b/>
      <sz val="11"/>
      <color rgb="FFFFFFFF"/>
      <name val="Calibri"/>
      <family val="2"/>
      <charset val="1"/>
    </font>
    <font>
      <sz val="10"/>
      <name val="Calibri"/>
      <family val="2"/>
      <charset val="1"/>
    </font>
    <font>
      <sz val="10"/>
      <color rgb="FF000000"/>
      <name val="Calibri"/>
      <family val="2"/>
      <charset val="1"/>
    </font>
    <font>
      <sz val="14"/>
      <color rgb="FF000000"/>
      <name val="Calibri"/>
      <family val="2"/>
      <charset val="1"/>
    </font>
    <font>
      <sz val="11"/>
      <name val="Calibri"/>
      <family val="2"/>
    </font>
    <font>
      <sz val="9"/>
      <color rgb="FF000000"/>
      <name val="Calibri"/>
      <family val="2"/>
      <charset val="1"/>
    </font>
    <font>
      <sz val="9"/>
      <color rgb="FF000000"/>
      <name val="Calibri"/>
      <family val="2"/>
    </font>
    <font>
      <b/>
      <sz val="9"/>
      <color rgb="FF000000"/>
      <name val="Calibri"/>
      <family val="2"/>
    </font>
    <font>
      <sz val="9"/>
      <name val="Calibri"/>
      <family val="2"/>
      <charset val="1"/>
    </font>
    <font>
      <sz val="9"/>
      <color rgb="FFFF0000"/>
      <name val="Calibri"/>
      <family val="2"/>
      <charset val="1"/>
    </font>
    <font>
      <b/>
      <sz val="9"/>
      <color rgb="FF000000"/>
      <name val="Tahoma"/>
      <family val="2"/>
      <charset val="1"/>
    </font>
    <font>
      <sz val="11"/>
      <color rgb="FF000000"/>
      <name val="Calibri"/>
      <family val="2"/>
      <charset val="1"/>
    </font>
    <font>
      <sz val="11"/>
      <color rgb="FFFF0000"/>
      <name val="Calibri"/>
      <family val="2"/>
      <charset val="1"/>
    </font>
    <font>
      <sz val="10"/>
      <color rgb="FF000000"/>
      <name val="Calibri"/>
      <family val="2"/>
      <scheme val="minor"/>
    </font>
    <font>
      <sz val="10"/>
      <name val="Calibri"/>
      <family val="2"/>
      <scheme val="minor"/>
    </font>
    <font>
      <b/>
      <sz val="11"/>
      <color rgb="FF000000"/>
      <name val="Calibri"/>
      <family val="2"/>
    </font>
    <font>
      <b/>
      <sz val="10"/>
      <color rgb="FF000000"/>
      <name val="Calibri"/>
      <family val="2"/>
    </font>
    <font>
      <b/>
      <sz val="11"/>
      <name val="Calibri"/>
      <family val="2"/>
    </font>
    <font>
      <b/>
      <sz val="14"/>
      <color rgb="FF000000"/>
      <name val="Calibri"/>
      <family val="2"/>
    </font>
    <font>
      <b/>
      <sz val="11"/>
      <color rgb="FFFFFFFF"/>
      <name val="Calibri"/>
      <family val="2"/>
      <scheme val="minor"/>
    </font>
    <font>
      <b/>
      <sz val="14"/>
      <color rgb="FFFFFFFF"/>
      <name val="Arial"/>
      <family val="2"/>
      <charset val="1"/>
    </font>
    <font>
      <b/>
      <sz val="12"/>
      <name val="Calibri"/>
      <family val="2"/>
    </font>
    <font>
      <b/>
      <sz val="12"/>
      <color rgb="FF000000"/>
      <name val="Calibri"/>
      <family val="2"/>
    </font>
    <font>
      <b/>
      <sz val="16"/>
      <color rgb="FFFFFFFF"/>
      <name val="Calibri"/>
      <family val="2"/>
      <charset val="1"/>
    </font>
    <font>
      <b/>
      <sz val="12"/>
      <color rgb="FFFFFFFF"/>
      <name val="Calibri"/>
      <family val="2"/>
    </font>
    <font>
      <sz val="11"/>
      <color rgb="FF000000"/>
      <name val="Calibri"/>
      <family val="2"/>
      <scheme val="minor"/>
    </font>
    <font>
      <b/>
      <sz val="11"/>
      <color theme="0"/>
      <name val="Calibri"/>
      <family val="2"/>
    </font>
    <font>
      <b/>
      <sz val="12"/>
      <color theme="0"/>
      <name val="Calibri"/>
      <family val="2"/>
    </font>
    <font>
      <sz val="9"/>
      <name val="Calibri"/>
      <family val="2"/>
    </font>
    <font>
      <b/>
      <sz val="1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b/>
      <sz val="18"/>
      <color theme="1"/>
      <name val="Arial"/>
      <family val="2"/>
    </font>
    <font>
      <b/>
      <sz val="10"/>
      <color theme="2" tint="-9.9978637043366805E-2"/>
      <name val="Calibri"/>
      <family val="2"/>
      <scheme val="minor"/>
    </font>
    <font>
      <sz val="10"/>
      <color theme="2" tint="-9.9978637043366805E-2"/>
      <name val="Calibri"/>
      <family val="2"/>
      <scheme val="minor"/>
    </font>
    <font>
      <sz val="11"/>
      <color theme="2" tint="-9.9978637043366805E-2"/>
      <name val="Calibri"/>
      <family val="2"/>
    </font>
    <font>
      <sz val="11"/>
      <color theme="2" tint="-9.9978637043366805E-2"/>
      <name val="Calibri"/>
      <family val="2"/>
      <scheme val="minor"/>
    </font>
    <font>
      <sz val="11"/>
      <color theme="2" tint="-9.9978637043366805E-2"/>
      <name val="Calibri"/>
      <family val="2"/>
      <charset val="1"/>
    </font>
    <font>
      <sz val="11"/>
      <color theme="2" tint="-9.9978637043366805E-2"/>
      <name val="Arial"/>
      <family val="2"/>
    </font>
    <font>
      <b/>
      <sz val="14"/>
      <color theme="1"/>
      <name val="Arial"/>
      <family val="2"/>
      <charset val="1"/>
    </font>
    <font>
      <b/>
      <sz val="12"/>
      <color theme="1"/>
      <name val="Arial"/>
      <family val="2"/>
      <charset val="1"/>
    </font>
    <font>
      <b/>
      <sz val="12"/>
      <color theme="1"/>
      <name val="Arial"/>
      <family val="2"/>
    </font>
    <font>
      <b/>
      <sz val="10"/>
      <color theme="1"/>
      <name val="Calibri"/>
      <family val="2"/>
    </font>
    <font>
      <sz val="10"/>
      <color theme="0" tint="-0.249977111117893"/>
      <name val="Calibri"/>
      <family val="2"/>
      <charset val="1"/>
    </font>
    <font>
      <b/>
      <sz val="11"/>
      <color theme="1"/>
      <name val="Calibri"/>
      <family val="2"/>
      <charset val="1"/>
    </font>
    <font>
      <b/>
      <sz val="18"/>
      <color theme="1"/>
      <name val="Arial"/>
      <family val="2"/>
      <charset val="1"/>
    </font>
    <font>
      <b/>
      <sz val="26"/>
      <color theme="1"/>
      <name val="Calibri"/>
      <family val="2"/>
      <scheme val="minor"/>
    </font>
    <font>
      <b/>
      <sz val="11"/>
      <color theme="1"/>
      <name val="Calibri"/>
      <family val="2"/>
    </font>
    <font>
      <b/>
      <sz val="9"/>
      <color theme="1"/>
      <name val="Arial"/>
      <family val="2"/>
      <charset val="1"/>
    </font>
    <font>
      <b/>
      <sz val="9"/>
      <color theme="1"/>
      <name val="Calibri"/>
      <family val="2"/>
      <scheme val="minor"/>
    </font>
    <font>
      <b/>
      <sz val="9"/>
      <name val="Calibri"/>
      <family val="2"/>
    </font>
    <font>
      <b/>
      <sz val="9"/>
      <color theme="1"/>
      <name val="Calibri"/>
      <family val="2"/>
    </font>
    <font>
      <sz val="9"/>
      <color theme="0" tint="-0.249977111117893"/>
      <name val="Calibri"/>
      <family val="2"/>
      <charset val="1"/>
    </font>
    <font>
      <b/>
      <sz val="9"/>
      <color rgb="FFFFFFFF"/>
      <name val="Arial"/>
      <family val="2"/>
      <charset val="1"/>
    </font>
    <font>
      <b/>
      <sz val="9"/>
      <color theme="1"/>
      <name val="Arial"/>
      <family val="2"/>
    </font>
    <font>
      <sz val="9"/>
      <color theme="1"/>
      <name val="Calibri"/>
      <family val="2"/>
      <scheme val="minor"/>
    </font>
    <font>
      <b/>
      <sz val="14"/>
      <color theme="1"/>
      <name val="Calibri"/>
      <family val="2"/>
      <charset val="1"/>
    </font>
    <font>
      <b/>
      <sz val="9"/>
      <color theme="1"/>
      <name val="Calibri"/>
      <family val="2"/>
      <charset val="1"/>
    </font>
  </fonts>
  <fills count="30">
    <fill>
      <patternFill patternType="none"/>
    </fill>
    <fill>
      <patternFill patternType="gray125"/>
    </fill>
    <fill>
      <patternFill patternType="solid">
        <fgColor rgb="FF990033"/>
        <bgColor rgb="FF9C0006"/>
      </patternFill>
    </fill>
    <fill>
      <patternFill patternType="solid">
        <fgColor rgb="FFC0C0C0"/>
        <bgColor rgb="FFBFBFBF"/>
      </patternFill>
    </fill>
    <fill>
      <patternFill patternType="solid">
        <fgColor rgb="FFFFFFFF"/>
        <bgColor rgb="FF000000"/>
      </patternFill>
    </fill>
    <fill>
      <patternFill patternType="solid">
        <fgColor rgb="FFDDEBF7"/>
        <bgColor rgb="FF000000"/>
      </patternFill>
    </fill>
    <fill>
      <patternFill patternType="solid">
        <fgColor theme="7" tint="0.79998168889431442"/>
        <bgColor rgb="FF000000"/>
      </patternFill>
    </fill>
    <fill>
      <patternFill patternType="solid">
        <fgColor theme="0"/>
        <bgColor rgb="FF000000"/>
      </patternFill>
    </fill>
    <fill>
      <patternFill patternType="solid">
        <fgColor theme="8" tint="0.79998168889431442"/>
        <bgColor rgb="FF000000"/>
      </patternFill>
    </fill>
    <fill>
      <patternFill patternType="solid">
        <fgColor theme="0"/>
        <bgColor indexed="64"/>
      </patternFill>
    </fill>
    <fill>
      <patternFill patternType="solid">
        <fgColor theme="0"/>
        <bgColor rgb="FFBFBFBF"/>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8" tint="0.79998168889431442"/>
        <bgColor indexed="64"/>
      </patternFill>
    </fill>
    <fill>
      <patternFill patternType="solid">
        <fgColor theme="5" tint="0.39997558519241921"/>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bgColor rgb="FFD9F1F3"/>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0" tint="-0.14999847407452621"/>
        <bgColor indexed="64"/>
      </patternFill>
    </fill>
    <fill>
      <patternFill patternType="solid">
        <fgColor theme="0" tint="-0.249977111117893"/>
        <bgColor rgb="FF9C0006"/>
      </patternFill>
    </fill>
    <fill>
      <patternFill patternType="solid">
        <fgColor theme="0"/>
        <bgColor rgb="FF9C0006"/>
      </patternFill>
    </fill>
    <fill>
      <patternFill patternType="solid">
        <fgColor theme="0" tint="-0.249977111117893"/>
        <bgColor indexed="64"/>
      </patternFill>
    </fill>
    <fill>
      <patternFill patternType="solid">
        <fgColor theme="0" tint="-0.34998626667073579"/>
        <bgColor rgb="FF9C0006"/>
      </patternFill>
    </fill>
    <fill>
      <patternFill patternType="solid">
        <fgColor theme="0" tint="-0.34998626667073579"/>
        <bgColor rgb="FFFFC7CE"/>
      </patternFill>
    </fill>
    <fill>
      <patternFill patternType="solid">
        <fgColor theme="0" tint="-0.14999847407452621"/>
        <bgColor rgb="FFBFBFBF"/>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style="medium">
        <color indexed="64"/>
      </right>
      <top/>
      <bottom style="thin">
        <color indexed="64"/>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diagonal/>
    </border>
    <border>
      <left style="thin">
        <color indexed="64"/>
      </left>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xf numFmtId="44" fontId="1" fillId="0" borderId="0" applyFont="0" applyFill="0" applyBorder="0" applyAlignment="0" applyProtection="0"/>
    <xf numFmtId="0" fontId="9" fillId="0" borderId="0" applyNumberFormat="0" applyFill="0" applyBorder="0" applyAlignment="0" applyProtection="0"/>
    <xf numFmtId="0" fontId="21" fillId="0" borderId="0"/>
    <xf numFmtId="165" fontId="21" fillId="0" borderId="0" applyBorder="0" applyProtection="0"/>
    <xf numFmtId="43" fontId="21" fillId="0" borderId="0" applyFont="0" applyFill="0" applyBorder="0" applyAlignment="0" applyProtection="0"/>
    <xf numFmtId="166" fontId="21" fillId="0" borderId="0" applyBorder="0" applyProtection="0"/>
  </cellStyleXfs>
  <cellXfs count="538">
    <xf numFmtId="0" fontId="0" fillId="0" borderId="0" xfId="0"/>
    <xf numFmtId="0" fontId="11" fillId="0" borderId="0" xfId="0" applyFont="1" applyAlignment="1">
      <alignment vertical="center"/>
    </xf>
    <xf numFmtId="0" fontId="12" fillId="0" borderId="0" xfId="0" applyFont="1"/>
    <xf numFmtId="0" fontId="13" fillId="0" borderId="0" xfId="0" applyFont="1"/>
    <xf numFmtId="14" fontId="0" fillId="0" borderId="0" xfId="0" applyNumberFormat="1" applyAlignment="1">
      <alignment horizontal="center" vertical="center" wrapText="1"/>
    </xf>
    <xf numFmtId="0" fontId="0" fillId="0" borderId="0" xfId="0" applyAlignment="1">
      <alignment horizontal="left" vertical="center" wrapText="1"/>
    </xf>
    <xf numFmtId="0" fontId="15" fillId="0" borderId="0" xfId="0" applyFont="1"/>
    <xf numFmtId="0" fontId="15" fillId="0" borderId="0" xfId="0" applyFont="1" applyAlignment="1">
      <alignment horizontal="center" vertical="center"/>
    </xf>
    <xf numFmtId="0" fontId="16" fillId="9" borderId="1" xfId="0" applyFont="1" applyFill="1" applyBorder="1" applyAlignment="1">
      <alignment vertical="center" wrapText="1"/>
    </xf>
    <xf numFmtId="0" fontId="15" fillId="9" borderId="1" xfId="0" applyFont="1" applyFill="1" applyBorder="1" applyAlignment="1">
      <alignment horizontal="center" vertical="center"/>
    </xf>
    <xf numFmtId="0" fontId="15" fillId="9" borderId="0" xfId="0" applyFont="1" applyFill="1"/>
    <xf numFmtId="0" fontId="15" fillId="9" borderId="0" xfId="0" applyFont="1" applyFill="1" applyAlignment="1">
      <alignment horizontal="center" vertical="center"/>
    </xf>
    <xf numFmtId="0" fontId="18" fillId="9" borderId="1" xfId="2" applyFont="1" applyFill="1" applyBorder="1" applyAlignment="1" applyProtection="1">
      <alignment horizontal="left" vertical="center"/>
    </xf>
    <xf numFmtId="0" fontId="19" fillId="9" borderId="0" xfId="0" applyFont="1" applyFill="1"/>
    <xf numFmtId="0" fontId="15" fillId="9" borderId="1" xfId="0" applyFont="1" applyFill="1" applyBorder="1"/>
    <xf numFmtId="0" fontId="15" fillId="9" borderId="1" xfId="0" applyFont="1" applyFill="1" applyBorder="1" applyAlignment="1">
      <alignment vertical="center" wrapText="1"/>
    </xf>
    <xf numFmtId="0" fontId="18" fillId="0" borderId="0" xfId="0" applyFont="1" applyAlignment="1">
      <alignment vertical="center"/>
    </xf>
    <xf numFmtId="0" fontId="12" fillId="0" borderId="0" xfId="0" applyFont="1" applyAlignment="1">
      <alignment horizontal="center" vertical="center"/>
    </xf>
    <xf numFmtId="0" fontId="21" fillId="0" borderId="0" xfId="3"/>
    <xf numFmtId="0" fontId="12" fillId="0" borderId="0" xfId="3" applyFont="1"/>
    <xf numFmtId="0" fontId="15" fillId="0" borderId="0" xfId="3" applyFont="1"/>
    <xf numFmtId="0" fontId="12" fillId="0" borderId="0" xfId="3" applyFont="1" applyAlignment="1">
      <alignment vertical="center"/>
    </xf>
    <xf numFmtId="0" fontId="27" fillId="0" borderId="2"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 fillId="0" borderId="1" xfId="0" applyFont="1" applyBorder="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2" fillId="0" borderId="0" xfId="0" applyFont="1" applyAlignment="1">
      <alignment horizontal="center" vertical="center"/>
    </xf>
    <xf numFmtId="0" fontId="8" fillId="0" borderId="28" xfId="0" applyFont="1" applyBorder="1" applyAlignment="1">
      <alignment horizontal="center" vertical="center" wrapText="1" shrinkToFit="1"/>
    </xf>
    <xf numFmtId="0" fontId="25" fillId="0" borderId="29" xfId="0" applyFont="1" applyBorder="1" applyAlignment="1">
      <alignment horizontal="center" vertical="center" wrapText="1"/>
    </xf>
    <xf numFmtId="14" fontId="2" fillId="0" borderId="47" xfId="0" applyNumberFormat="1" applyFont="1" applyBorder="1" applyAlignment="1">
      <alignment horizontal="center" vertical="center" wrapText="1"/>
    </xf>
    <xf numFmtId="14" fontId="2" fillId="0" borderId="49" xfId="0" applyNumberFormat="1" applyFont="1" applyBorder="1" applyAlignment="1">
      <alignment horizontal="center" vertical="center" wrapText="1"/>
    </xf>
    <xf numFmtId="0" fontId="22" fillId="0" borderId="41"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center" vertical="center"/>
    </xf>
    <xf numFmtId="0" fontId="33" fillId="2" borderId="40" xfId="0" applyFont="1" applyFill="1" applyBorder="1" applyAlignment="1">
      <alignment horizontal="center" vertical="center"/>
    </xf>
    <xf numFmtId="0" fontId="10" fillId="2" borderId="31" xfId="0" applyFont="1" applyFill="1" applyBorder="1" applyAlignment="1">
      <alignment horizontal="center" vertical="center" wrapText="1" shrinkToFit="1"/>
    </xf>
    <xf numFmtId="0" fontId="12" fillId="0" borderId="0" xfId="3" applyFont="1" applyAlignment="1">
      <alignment horizontal="left"/>
    </xf>
    <xf numFmtId="0" fontId="21" fillId="0" borderId="0" xfId="3" applyAlignment="1">
      <alignment vertical="center"/>
    </xf>
    <xf numFmtId="164" fontId="12" fillId="0" borderId="0" xfId="3" applyNumberFormat="1" applyFont="1"/>
    <xf numFmtId="0" fontId="12" fillId="0" borderId="0" xfId="3" applyFont="1" applyAlignment="1">
      <alignment horizontal="right"/>
    </xf>
    <xf numFmtId="0" fontId="17" fillId="9" borderId="0" xfId="0" applyFont="1" applyFill="1" applyAlignment="1">
      <alignment horizontal="left" vertical="center"/>
    </xf>
    <xf numFmtId="0" fontId="35" fillId="0" borderId="0" xfId="3" applyFont="1"/>
    <xf numFmtId="0" fontId="6" fillId="3" borderId="31" xfId="3" applyFont="1" applyFill="1" applyBorder="1" applyAlignment="1">
      <alignment horizontal="center" vertical="center" wrapText="1"/>
    </xf>
    <xf numFmtId="0" fontId="9" fillId="0" borderId="0" xfId="2" applyAlignment="1">
      <alignment horizontal="right"/>
    </xf>
    <xf numFmtId="168" fontId="14" fillId="0" borderId="26" xfId="0" applyNumberFormat="1" applyFont="1" applyBorder="1" applyAlignment="1">
      <alignment vertical="center"/>
    </xf>
    <xf numFmtId="168" fontId="14" fillId="0" borderId="59" xfId="0" applyNumberFormat="1" applyFont="1" applyBorder="1" applyAlignment="1">
      <alignment vertical="center"/>
    </xf>
    <xf numFmtId="168" fontId="14" fillId="0" borderId="60" xfId="0" applyNumberFormat="1" applyFont="1" applyBorder="1" applyAlignment="1">
      <alignment vertical="center"/>
    </xf>
    <xf numFmtId="168" fontId="14" fillId="0" borderId="50" xfId="0" applyNumberFormat="1" applyFont="1" applyBorder="1" applyAlignment="1">
      <alignment vertical="center"/>
    </xf>
    <xf numFmtId="169" fontId="32" fillId="11" borderId="31" xfId="4" applyNumberFormat="1" applyFont="1" applyFill="1" applyBorder="1" applyAlignment="1" applyProtection="1">
      <alignment vertical="center"/>
    </xf>
    <xf numFmtId="168" fontId="14" fillId="0" borderId="37" xfId="0" applyNumberFormat="1" applyFont="1" applyBorder="1" applyAlignment="1">
      <alignment vertical="center"/>
    </xf>
    <xf numFmtId="169" fontId="32" fillId="13" borderId="31" xfId="4" applyNumberFormat="1" applyFont="1" applyFill="1" applyBorder="1" applyAlignment="1" applyProtection="1">
      <alignment vertical="center"/>
    </xf>
    <xf numFmtId="169" fontId="32" fillId="12" borderId="31" xfId="4" applyNumberFormat="1" applyFont="1" applyFill="1" applyBorder="1" applyAlignment="1" applyProtection="1">
      <alignment vertical="center"/>
    </xf>
    <xf numFmtId="167" fontId="37" fillId="15" borderId="31" xfId="4" applyNumberFormat="1" applyFont="1" applyFill="1" applyBorder="1" applyAlignment="1" applyProtection="1">
      <alignment vertical="center"/>
    </xf>
    <xf numFmtId="169" fontId="37" fillId="14" borderId="31" xfId="4" applyNumberFormat="1" applyFont="1" applyFill="1" applyBorder="1" applyAlignment="1" applyProtection="1">
      <alignment horizontal="left" vertical="center"/>
    </xf>
    <xf numFmtId="0" fontId="25" fillId="12" borderId="31" xfId="0" applyFont="1" applyFill="1" applyBorder="1" applyAlignment="1">
      <alignment horizontal="center" vertical="center" wrapText="1" shrinkToFit="1"/>
    </xf>
    <xf numFmtId="0" fontId="25" fillId="11" borderId="31" xfId="0" applyFont="1" applyFill="1" applyBorder="1" applyAlignment="1">
      <alignment horizontal="center" vertical="center" wrapText="1" shrinkToFit="1"/>
    </xf>
    <xf numFmtId="0" fontId="2" fillId="0" borderId="40" xfId="0" applyFont="1" applyBorder="1" applyAlignment="1">
      <alignment horizontal="center" vertical="center"/>
    </xf>
    <xf numFmtId="0" fontId="2" fillId="0" borderId="40" xfId="0" applyFont="1" applyBorder="1" applyAlignment="1">
      <alignment horizontal="center" wrapText="1"/>
    </xf>
    <xf numFmtId="0" fontId="25" fillId="13" borderId="31" xfId="0" applyFont="1" applyFill="1" applyBorder="1" applyAlignment="1">
      <alignment horizontal="center" vertical="center" wrapText="1" shrinkToFit="1"/>
    </xf>
    <xf numFmtId="0" fontId="36" fillId="14" borderId="31" xfId="0" applyFont="1" applyFill="1" applyBorder="1" applyAlignment="1">
      <alignment horizontal="center" vertical="center" wrapText="1" shrinkToFit="1"/>
    </xf>
    <xf numFmtId="0" fontId="36" fillId="15" borderId="31" xfId="0" applyFont="1" applyFill="1" applyBorder="1" applyAlignment="1">
      <alignment horizontal="center" vertical="center" wrapText="1" shrinkToFit="1"/>
    </xf>
    <xf numFmtId="0" fontId="36" fillId="15" borderId="31" xfId="0" applyFont="1" applyFill="1" applyBorder="1" applyAlignment="1">
      <alignment horizontal="center" vertical="center" wrapText="1"/>
    </xf>
    <xf numFmtId="0" fontId="38" fillId="9" borderId="1" xfId="2" applyFont="1" applyFill="1" applyBorder="1" applyAlignment="1" applyProtection="1">
      <alignment horizontal="left" vertical="center" wrapText="1"/>
    </xf>
    <xf numFmtId="0" fontId="21" fillId="0" borderId="59" xfId="0" applyFont="1" applyBorder="1" applyAlignment="1">
      <alignment vertical="center" wrapText="1"/>
    </xf>
    <xf numFmtId="0" fontId="21" fillId="0" borderId="19" xfId="0" applyFont="1" applyBorder="1" applyAlignment="1">
      <alignment vertical="center" wrapText="1"/>
    </xf>
    <xf numFmtId="0" fontId="21" fillId="0" borderId="26" xfId="0" applyFont="1" applyBorder="1" applyAlignment="1">
      <alignment horizontal="left" vertical="center" wrapText="1"/>
    </xf>
    <xf numFmtId="0" fontId="41" fillId="0" borderId="0" xfId="0" applyFont="1"/>
    <xf numFmtId="0" fontId="42" fillId="0" borderId="0" xfId="0" applyFont="1"/>
    <xf numFmtId="0" fontId="42" fillId="9" borderId="0" xfId="0" applyFont="1" applyFill="1"/>
    <xf numFmtId="0" fontId="23" fillId="0" borderId="0" xfId="0" applyFont="1"/>
    <xf numFmtId="0" fontId="40" fillId="0" borderId="7" xfId="0" applyFont="1" applyBorder="1"/>
    <xf numFmtId="0" fontId="23" fillId="0" borderId="7" xfId="0" applyFont="1" applyBorder="1"/>
    <xf numFmtId="0" fontId="23" fillId="0" borderId="7" xfId="0" applyFont="1" applyBorder="1" applyAlignment="1">
      <alignment horizontal="center"/>
    </xf>
    <xf numFmtId="0" fontId="40" fillId="6" borderId="28"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4" borderId="28" xfId="0" applyFont="1" applyFill="1" applyBorder="1" applyAlignment="1">
      <alignment horizontal="center" vertical="center" wrapText="1"/>
    </xf>
    <xf numFmtId="44" fontId="40" fillId="8" borderId="40" xfId="0" applyNumberFormat="1" applyFont="1" applyFill="1" applyBorder="1"/>
    <xf numFmtId="0" fontId="40" fillId="7" borderId="1" xfId="0" applyFont="1" applyFill="1" applyBorder="1" applyAlignment="1">
      <alignment horizontal="center" vertical="center" wrapText="1"/>
    </xf>
    <xf numFmtId="0" fontId="40" fillId="6" borderId="35"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0" fillId="7" borderId="10" xfId="0" applyFont="1" applyFill="1" applyBorder="1" applyAlignment="1">
      <alignment horizontal="left" vertical="center" wrapText="1"/>
    </xf>
    <xf numFmtId="0" fontId="40" fillId="8" borderId="10" xfId="0" applyFont="1" applyFill="1" applyBorder="1" applyAlignment="1">
      <alignment horizontal="left" vertical="center" wrapText="1"/>
    </xf>
    <xf numFmtId="0" fontId="23" fillId="16" borderId="0" xfId="0" applyFont="1" applyFill="1"/>
    <xf numFmtId="0" fontId="42" fillId="16" borderId="0" xfId="0" applyFont="1" applyFill="1"/>
    <xf numFmtId="0" fontId="40" fillId="8" borderId="8"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40" fillId="7" borderId="14"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13" xfId="0" applyFont="1" applyFill="1" applyBorder="1" applyAlignment="1">
      <alignment horizontal="left" vertical="center" wrapText="1"/>
    </xf>
    <xf numFmtId="0" fontId="40" fillId="5" borderId="16" xfId="0" applyFont="1" applyFill="1" applyBorder="1" applyAlignment="1">
      <alignment horizontal="center" vertical="center" wrapText="1"/>
    </xf>
    <xf numFmtId="0" fontId="40" fillId="5" borderId="39"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40" fillId="8" borderId="17" xfId="0" applyFont="1" applyFill="1" applyBorder="1" applyAlignment="1">
      <alignment horizontal="center" wrapText="1"/>
    </xf>
    <xf numFmtId="0" fontId="40" fillId="8" borderId="20" xfId="0" applyFont="1" applyFill="1" applyBorder="1" applyAlignment="1">
      <alignment horizontal="center" wrapText="1"/>
    </xf>
    <xf numFmtId="0" fontId="40" fillId="5" borderId="17" xfId="0" applyFont="1" applyFill="1" applyBorder="1" applyAlignment="1">
      <alignment horizontal="center" wrapText="1"/>
    </xf>
    <xf numFmtId="0" fontId="40" fillId="5" borderId="20" xfId="0" applyFont="1" applyFill="1" applyBorder="1" applyAlignment="1">
      <alignment horizontal="center" wrapText="1"/>
    </xf>
    <xf numFmtId="0" fontId="40" fillId="8" borderId="31" xfId="0" applyFont="1" applyFill="1" applyBorder="1" applyAlignment="1">
      <alignment horizontal="center" vertical="center" wrapText="1"/>
    </xf>
    <xf numFmtId="0" fontId="40" fillId="8" borderId="39"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2" fillId="12" borderId="0" xfId="0" applyFont="1" applyFill="1"/>
    <xf numFmtId="44" fontId="40" fillId="17" borderId="6" xfId="0" applyNumberFormat="1" applyFont="1" applyFill="1" applyBorder="1"/>
    <xf numFmtId="164" fontId="40" fillId="17" borderId="31" xfId="0" applyNumberFormat="1" applyFont="1" applyFill="1" applyBorder="1"/>
    <xf numFmtId="44" fontId="40" fillId="17" borderId="52" xfId="0" applyNumberFormat="1" applyFont="1" applyFill="1" applyBorder="1"/>
    <xf numFmtId="164" fontId="40" fillId="17" borderId="16" xfId="0" applyNumberFormat="1" applyFont="1" applyFill="1" applyBorder="1"/>
    <xf numFmtId="164" fontId="40" fillId="17" borderId="39" xfId="0" applyNumberFormat="1" applyFont="1" applyFill="1" applyBorder="1"/>
    <xf numFmtId="164" fontId="40" fillId="17" borderId="14" xfId="0" applyNumberFormat="1" applyFont="1" applyFill="1" applyBorder="1"/>
    <xf numFmtId="0" fontId="42" fillId="12" borderId="5" xfId="0" applyFont="1" applyFill="1" applyBorder="1"/>
    <xf numFmtId="0" fontId="42" fillId="12" borderId="1" xfId="0" applyFont="1" applyFill="1" applyBorder="1"/>
    <xf numFmtId="0" fontId="42" fillId="18" borderId="0" xfId="0" applyFont="1" applyFill="1"/>
    <xf numFmtId="164" fontId="40" fillId="19" borderId="29" xfId="0" applyNumberFormat="1" applyFont="1" applyFill="1" applyBorder="1"/>
    <xf numFmtId="44" fontId="40" fillId="19" borderId="6" xfId="0" applyNumberFormat="1" applyFont="1" applyFill="1" applyBorder="1"/>
    <xf numFmtId="164" fontId="40" fillId="19" borderId="14" xfId="0" applyNumberFormat="1" applyFont="1" applyFill="1" applyBorder="1"/>
    <xf numFmtId="44" fontId="40" fillId="19" borderId="52" xfId="0" applyNumberFormat="1" applyFont="1" applyFill="1" applyBorder="1"/>
    <xf numFmtId="164" fontId="40" fillId="19" borderId="16" xfId="0" applyNumberFormat="1" applyFont="1" applyFill="1" applyBorder="1"/>
    <xf numFmtId="0" fontId="42" fillId="18" borderId="5" xfId="0" applyFont="1" applyFill="1" applyBorder="1"/>
    <xf numFmtId="0" fontId="42" fillId="18" borderId="1" xfId="0" applyFont="1" applyFill="1" applyBorder="1"/>
    <xf numFmtId="44" fontId="40" fillId="19" borderId="1" xfId="0" applyNumberFormat="1" applyFont="1" applyFill="1" applyBorder="1"/>
    <xf numFmtId="0" fontId="43" fillId="0" borderId="0" xfId="0" applyFont="1"/>
    <xf numFmtId="0" fontId="43" fillId="4" borderId="28" xfId="0" applyFont="1" applyFill="1" applyBorder="1" applyAlignment="1">
      <alignment horizontal="center" vertical="center" wrapText="1"/>
    </xf>
    <xf numFmtId="164" fontId="42" fillId="9" borderId="0" xfId="0" applyNumberFormat="1" applyFont="1" applyFill="1"/>
    <xf numFmtId="164" fontId="42" fillId="0" borderId="0" xfId="0" applyNumberFormat="1" applyFont="1"/>
    <xf numFmtId="0" fontId="40" fillId="7" borderId="58" xfId="0" applyFont="1" applyFill="1" applyBorder="1" applyAlignment="1">
      <alignment horizontal="left" vertical="center" wrapText="1"/>
    </xf>
    <xf numFmtId="0" fontId="40" fillId="8" borderId="58" xfId="0" applyFont="1" applyFill="1" applyBorder="1" applyAlignment="1">
      <alignment horizontal="left" vertical="center" wrapText="1"/>
    </xf>
    <xf numFmtId="0" fontId="40" fillId="5" borderId="44" xfId="0" applyFont="1" applyFill="1" applyBorder="1" applyAlignment="1">
      <alignment horizontal="left" vertical="center" wrapText="1"/>
    </xf>
    <xf numFmtId="0" fontId="40" fillId="4" borderId="45" xfId="0" applyFont="1" applyFill="1" applyBorder="1" applyAlignment="1">
      <alignment horizontal="center" vertical="center" wrapText="1"/>
    </xf>
    <xf numFmtId="0" fontId="40" fillId="8" borderId="1" xfId="0" applyFont="1" applyFill="1" applyBorder="1" applyAlignment="1">
      <alignment horizontal="center" wrapText="1"/>
    </xf>
    <xf numFmtId="44" fontId="40" fillId="8" borderId="1" xfId="0" applyNumberFormat="1" applyFont="1" applyFill="1" applyBorder="1"/>
    <xf numFmtId="0" fontId="41" fillId="9" borderId="0" xfId="0" applyFont="1" applyFill="1"/>
    <xf numFmtId="0" fontId="42" fillId="9" borderId="0" xfId="0" applyFont="1" applyFill="1" applyAlignment="1">
      <alignment horizontal="left"/>
    </xf>
    <xf numFmtId="0" fontId="42" fillId="0" borderId="0" xfId="0" applyFont="1" applyAlignment="1">
      <alignment vertical="center" wrapText="1"/>
    </xf>
    <xf numFmtId="0" fontId="41" fillId="3" borderId="11" xfId="0" applyFont="1" applyFill="1" applyBorder="1" applyAlignment="1">
      <alignment vertical="center" wrapText="1"/>
    </xf>
    <xf numFmtId="0" fontId="23" fillId="0" borderId="7" xfId="0" applyFont="1" applyBorder="1" applyAlignment="1">
      <alignment horizontal="left" wrapText="1"/>
    </xf>
    <xf numFmtId="0" fontId="40" fillId="4" borderId="2" xfId="0" applyFont="1" applyFill="1" applyBorder="1" applyAlignment="1">
      <alignment horizontal="left" vertical="center" wrapText="1"/>
    </xf>
    <xf numFmtId="0" fontId="40" fillId="4" borderId="2" xfId="0" applyFont="1" applyFill="1" applyBorder="1" applyAlignment="1">
      <alignment horizontal="left" vertical="center"/>
    </xf>
    <xf numFmtId="0" fontId="40" fillId="7" borderId="2" xfId="0" applyFont="1" applyFill="1" applyBorder="1" applyAlignment="1">
      <alignment horizontal="left" vertical="center" wrapText="1"/>
    </xf>
    <xf numFmtId="0" fontId="42" fillId="0" borderId="0" xfId="0" applyFont="1" applyAlignment="1">
      <alignment horizontal="left"/>
    </xf>
    <xf numFmtId="0" fontId="40" fillId="7" borderId="5" xfId="0" applyFont="1" applyFill="1" applyBorder="1" applyAlignment="1">
      <alignment horizontal="left" vertical="center"/>
    </xf>
    <xf numFmtId="0" fontId="40" fillId="7" borderId="29" xfId="0" applyFont="1" applyFill="1" applyBorder="1" applyAlignment="1">
      <alignment horizontal="center" vertical="center" wrapText="1"/>
    </xf>
    <xf numFmtId="0" fontId="40" fillId="7" borderId="3" xfId="0" applyFont="1" applyFill="1" applyBorder="1" applyAlignment="1">
      <alignment horizontal="center" vertical="center" wrapText="1"/>
    </xf>
    <xf numFmtId="164" fontId="42" fillId="20" borderId="65" xfId="0" applyNumberFormat="1" applyFont="1" applyFill="1" applyBorder="1" applyAlignment="1">
      <alignment horizontal="right"/>
    </xf>
    <xf numFmtId="164" fontId="24" fillId="20" borderId="65" xfId="0" applyNumberFormat="1" applyFont="1" applyFill="1" applyBorder="1" applyAlignment="1">
      <alignment horizontal="right"/>
    </xf>
    <xf numFmtId="0" fontId="23" fillId="7" borderId="42" xfId="0" applyFont="1" applyFill="1" applyBorder="1" applyAlignment="1">
      <alignment horizontal="center" wrapText="1"/>
    </xf>
    <xf numFmtId="0" fontId="23" fillId="7" borderId="25" xfId="0" applyFont="1" applyFill="1" applyBorder="1" applyAlignment="1">
      <alignment horizontal="center" vertical="center" wrapText="1"/>
    </xf>
    <xf numFmtId="44" fontId="23" fillId="9" borderId="28" xfId="1" applyFont="1" applyFill="1" applyBorder="1"/>
    <xf numFmtId="44" fontId="24" fillId="9" borderId="2" xfId="1" applyFont="1" applyFill="1" applyBorder="1"/>
    <xf numFmtId="164" fontId="42" fillId="20" borderId="67" xfId="0" applyNumberFormat="1" applyFont="1" applyFill="1" applyBorder="1" applyAlignment="1">
      <alignment horizontal="right"/>
    </xf>
    <xf numFmtId="0" fontId="23" fillId="7" borderId="28" xfId="0" applyFont="1" applyFill="1" applyBorder="1" applyAlignment="1">
      <alignment horizontal="center" vertical="center" wrapText="1"/>
    </xf>
    <xf numFmtId="0" fontId="23" fillId="7" borderId="4" xfId="0" applyFont="1" applyFill="1" applyBorder="1" applyAlignment="1">
      <alignment horizontal="center" wrapText="1"/>
    </xf>
    <xf numFmtId="0" fontId="23" fillId="7" borderId="3" xfId="0" applyFont="1" applyFill="1" applyBorder="1" applyAlignment="1">
      <alignment horizontal="center" vertical="center" wrapText="1"/>
    </xf>
    <xf numFmtId="0" fontId="40" fillId="7" borderId="33" xfId="0" applyFont="1" applyFill="1" applyBorder="1" applyAlignment="1">
      <alignment horizontal="center" vertical="center" wrapText="1"/>
    </xf>
    <xf numFmtId="0" fontId="40" fillId="7" borderId="32" xfId="0" applyFont="1" applyFill="1" applyBorder="1" applyAlignment="1">
      <alignment horizontal="left" vertical="center" wrapText="1"/>
    </xf>
    <xf numFmtId="164" fontId="42" fillId="20" borderId="66" xfId="0" applyNumberFormat="1" applyFont="1" applyFill="1" applyBorder="1" applyAlignment="1">
      <alignment horizontal="right"/>
    </xf>
    <xf numFmtId="44" fontId="24" fillId="9" borderId="32" xfId="1" applyFont="1" applyFill="1" applyBorder="1"/>
    <xf numFmtId="164" fontId="42" fillId="20" borderId="68" xfId="0" applyNumberFormat="1" applyFont="1" applyFill="1" applyBorder="1" applyAlignment="1">
      <alignment horizontal="right"/>
    </xf>
    <xf numFmtId="0" fontId="23" fillId="7" borderId="34" xfId="0" applyFont="1" applyFill="1" applyBorder="1" applyAlignment="1">
      <alignment horizontal="center" wrapText="1"/>
    </xf>
    <xf numFmtId="0" fontId="23" fillId="7" borderId="33" xfId="0" applyFont="1" applyFill="1" applyBorder="1" applyAlignment="1">
      <alignment horizontal="center" vertical="center" wrapText="1"/>
    </xf>
    <xf numFmtId="44" fontId="40" fillId="17" borderId="28" xfId="0" applyNumberFormat="1" applyFont="1" applyFill="1" applyBorder="1"/>
    <xf numFmtId="44" fontId="40" fillId="17" borderId="29" xfId="0" applyNumberFormat="1" applyFont="1" applyFill="1" applyBorder="1"/>
    <xf numFmtId="164" fontId="44" fillId="0" borderId="38" xfId="0" applyNumberFormat="1" applyFont="1" applyBorder="1"/>
    <xf numFmtId="164" fontId="23" fillId="7" borderId="60" xfId="0" applyNumberFormat="1" applyFont="1" applyFill="1" applyBorder="1" applyAlignment="1">
      <alignment horizontal="center" vertical="center" wrapText="1"/>
    </xf>
    <xf numFmtId="164" fontId="23" fillId="7" borderId="50" xfId="0" applyNumberFormat="1" applyFont="1" applyFill="1" applyBorder="1" applyAlignment="1">
      <alignment horizontal="center" vertical="center" wrapText="1"/>
    </xf>
    <xf numFmtId="164" fontId="23" fillId="7" borderId="37" xfId="0" applyNumberFormat="1" applyFont="1" applyFill="1" applyBorder="1" applyAlignment="1">
      <alignment horizontal="center" vertical="center" wrapText="1"/>
    </xf>
    <xf numFmtId="0" fontId="40" fillId="5" borderId="28" xfId="0" applyFont="1" applyFill="1" applyBorder="1" applyAlignment="1">
      <alignment horizontal="center" vertical="center" wrapText="1"/>
    </xf>
    <xf numFmtId="164" fontId="40" fillId="8" borderId="29" xfId="0" applyNumberFormat="1" applyFont="1" applyFill="1" applyBorder="1"/>
    <xf numFmtId="164" fontId="40" fillId="8" borderId="40" xfId="0" applyNumberFormat="1" applyFont="1" applyFill="1" applyBorder="1"/>
    <xf numFmtId="44" fontId="40" fillId="8" borderId="31" xfId="0" applyNumberFormat="1" applyFont="1" applyFill="1" applyBorder="1"/>
    <xf numFmtId="164" fontId="40" fillId="8" borderId="31" xfId="0" applyNumberFormat="1" applyFont="1" applyFill="1" applyBorder="1"/>
    <xf numFmtId="0" fontId="45" fillId="7" borderId="5" xfId="0" applyFont="1" applyFill="1" applyBorder="1" applyAlignment="1">
      <alignment horizontal="left" vertical="center"/>
    </xf>
    <xf numFmtId="0" fontId="45" fillId="7" borderId="43" xfId="0" applyFont="1" applyFill="1" applyBorder="1" applyAlignment="1">
      <alignment horizontal="left" vertical="center" wrapText="1"/>
    </xf>
    <xf numFmtId="0" fontId="45" fillId="7" borderId="3" xfId="0" applyFont="1" applyFill="1" applyBorder="1" applyAlignment="1">
      <alignment horizontal="center" vertical="center" wrapText="1"/>
    </xf>
    <xf numFmtId="0" fontId="45" fillId="7" borderId="2" xfId="0" applyFont="1" applyFill="1" applyBorder="1" applyAlignment="1">
      <alignment horizontal="left" vertical="center" wrapText="1"/>
    </xf>
    <xf numFmtId="164" fontId="46" fillId="20" borderId="65" xfId="0" applyNumberFormat="1" applyFont="1" applyFill="1" applyBorder="1" applyAlignment="1">
      <alignment horizontal="right"/>
    </xf>
    <xf numFmtId="44" fontId="46" fillId="9" borderId="43" xfId="1" applyFont="1" applyFill="1" applyBorder="1"/>
    <xf numFmtId="0" fontId="46" fillId="7" borderId="42" xfId="0" applyFont="1" applyFill="1" applyBorder="1" applyAlignment="1">
      <alignment horizontal="center" wrapText="1"/>
    </xf>
    <xf numFmtId="0" fontId="46" fillId="7" borderId="25" xfId="0" applyFont="1" applyFill="1" applyBorder="1" applyAlignment="1">
      <alignment horizontal="center" vertical="center" wrapText="1"/>
    </xf>
    <xf numFmtId="164" fontId="46" fillId="7" borderId="60" xfId="0" applyNumberFormat="1" applyFont="1" applyFill="1" applyBorder="1" applyAlignment="1">
      <alignment horizontal="center" vertical="center" wrapText="1"/>
    </xf>
    <xf numFmtId="44" fontId="46" fillId="9" borderId="28" xfId="1" applyFont="1" applyFill="1" applyBorder="1"/>
    <xf numFmtId="44" fontId="46" fillId="9" borderId="2" xfId="1" applyFont="1" applyFill="1" applyBorder="1"/>
    <xf numFmtId="164" fontId="46" fillId="20" borderId="67" xfId="0" applyNumberFormat="1" applyFont="1" applyFill="1" applyBorder="1" applyAlignment="1">
      <alignment horizontal="right"/>
    </xf>
    <xf numFmtId="0" fontId="46" fillId="7" borderId="4" xfId="0" applyFont="1" applyFill="1" applyBorder="1" applyAlignment="1">
      <alignment horizontal="center" wrapText="1"/>
    </xf>
    <xf numFmtId="0" fontId="46" fillId="7" borderId="3" xfId="0" applyFont="1" applyFill="1" applyBorder="1" applyAlignment="1">
      <alignment horizontal="center" vertical="center" wrapText="1"/>
    </xf>
    <xf numFmtId="164" fontId="46" fillId="7" borderId="50" xfId="0" applyNumberFormat="1" applyFont="1" applyFill="1" applyBorder="1" applyAlignment="1">
      <alignment horizontal="center" vertical="center" wrapText="1"/>
    </xf>
    <xf numFmtId="164" fontId="46" fillId="20" borderId="66" xfId="0" applyNumberFormat="1" applyFont="1" applyFill="1" applyBorder="1" applyAlignment="1">
      <alignment horizontal="right"/>
    </xf>
    <xf numFmtId="44" fontId="46" fillId="9" borderId="32" xfId="1" applyFont="1" applyFill="1" applyBorder="1"/>
    <xf numFmtId="164" fontId="46" fillId="20" borderId="68" xfId="0" applyNumberFormat="1" applyFont="1" applyFill="1" applyBorder="1" applyAlignment="1">
      <alignment horizontal="right"/>
    </xf>
    <xf numFmtId="0" fontId="46" fillId="7" borderId="34" xfId="0" applyFont="1" applyFill="1" applyBorder="1" applyAlignment="1">
      <alignment horizontal="center" wrapText="1"/>
    </xf>
    <xf numFmtId="0" fontId="46" fillId="7" borderId="33" xfId="0" applyFont="1" applyFill="1" applyBorder="1" applyAlignment="1">
      <alignment horizontal="center" vertical="center" wrapText="1"/>
    </xf>
    <xf numFmtId="164" fontId="46" fillId="7" borderId="37" xfId="0" applyNumberFormat="1" applyFont="1" applyFill="1" applyBorder="1" applyAlignment="1">
      <alignment horizontal="center" vertical="center" wrapText="1"/>
    </xf>
    <xf numFmtId="0" fontId="40" fillId="7" borderId="43" xfId="0" applyFont="1" applyFill="1" applyBorder="1" applyAlignment="1">
      <alignment horizontal="left" vertical="center"/>
    </xf>
    <xf numFmtId="44" fontId="23" fillId="9" borderId="24" xfId="1" applyFont="1" applyFill="1" applyBorder="1"/>
    <xf numFmtId="44" fontId="23" fillId="9" borderId="43" xfId="1" applyFont="1" applyFill="1" applyBorder="1"/>
    <xf numFmtId="0" fontId="23" fillId="7" borderId="24" xfId="0" applyFont="1" applyFill="1" applyBorder="1" applyAlignment="1">
      <alignment horizontal="center" vertical="center" wrapText="1"/>
    </xf>
    <xf numFmtId="44" fontId="23" fillId="9" borderId="30" xfId="1" applyFont="1" applyFill="1" applyBorder="1"/>
    <xf numFmtId="44" fontId="23" fillId="9" borderId="2" xfId="1" applyFont="1" applyFill="1" applyBorder="1"/>
    <xf numFmtId="0" fontId="23" fillId="7" borderId="30" xfId="0" applyFont="1" applyFill="1" applyBorder="1" applyAlignment="1">
      <alignment horizontal="center" vertical="center" wrapText="1"/>
    </xf>
    <xf numFmtId="0" fontId="40" fillId="7" borderId="2" xfId="0" applyFont="1" applyFill="1" applyBorder="1" applyAlignment="1">
      <alignment horizontal="left" vertical="center"/>
    </xf>
    <xf numFmtId="44" fontId="23" fillId="9" borderId="32" xfId="1" applyFont="1" applyFill="1" applyBorder="1"/>
    <xf numFmtId="0" fontId="23" fillId="7" borderId="46" xfId="0" applyFont="1" applyFill="1" applyBorder="1" applyAlignment="1">
      <alignment horizontal="center" vertical="center" wrapText="1"/>
    </xf>
    <xf numFmtId="0" fontId="45" fillId="7" borderId="43" xfId="0" applyFont="1" applyFill="1" applyBorder="1" applyAlignment="1">
      <alignment horizontal="left" vertical="center"/>
    </xf>
    <xf numFmtId="0" fontId="45" fillId="7" borderId="41" xfId="0" applyFont="1" applyFill="1" applyBorder="1" applyAlignment="1">
      <alignment horizontal="center" vertical="center" wrapText="1"/>
    </xf>
    <xf numFmtId="0" fontId="45" fillId="7" borderId="25" xfId="0" applyFont="1" applyFill="1" applyBorder="1" applyAlignment="1">
      <alignment horizontal="center" vertical="center" wrapText="1"/>
    </xf>
    <xf numFmtId="44" fontId="46" fillId="9" borderId="24" xfId="1" applyFont="1" applyFill="1" applyBorder="1"/>
    <xf numFmtId="0" fontId="46" fillId="7" borderId="24" xfId="0" applyFont="1" applyFill="1" applyBorder="1" applyAlignment="1">
      <alignment horizontal="center" vertical="center" wrapText="1"/>
    </xf>
    <xf numFmtId="44" fontId="46" fillId="9" borderId="30" xfId="1" applyFont="1" applyFill="1" applyBorder="1"/>
    <xf numFmtId="0" fontId="46" fillId="7" borderId="30" xfId="0" applyFont="1" applyFill="1" applyBorder="1" applyAlignment="1">
      <alignment horizontal="center" vertical="center" wrapText="1"/>
    </xf>
    <xf numFmtId="0" fontId="45" fillId="7" borderId="2" xfId="0" applyFont="1" applyFill="1" applyBorder="1" applyAlignment="1">
      <alignment horizontal="left" vertical="center"/>
    </xf>
    <xf numFmtId="0" fontId="46" fillId="7" borderId="46" xfId="0" applyFont="1" applyFill="1" applyBorder="1" applyAlignment="1">
      <alignment horizontal="center" vertical="center" wrapText="1"/>
    </xf>
    <xf numFmtId="44" fontId="46" fillId="7" borderId="24" xfId="1" applyFont="1" applyFill="1" applyBorder="1" applyAlignment="1">
      <alignment horizontal="center" vertical="center" wrapText="1"/>
    </xf>
    <xf numFmtId="44" fontId="46" fillId="7" borderId="30" xfId="1" applyFont="1" applyFill="1" applyBorder="1" applyAlignment="1">
      <alignment horizontal="center" vertical="center" wrapText="1"/>
    </xf>
    <xf numFmtId="44" fontId="46" fillId="9" borderId="46" xfId="1" applyFont="1" applyFill="1" applyBorder="1"/>
    <xf numFmtId="44" fontId="46" fillId="7" borderId="46" xfId="1" applyFont="1" applyFill="1" applyBorder="1" applyAlignment="1">
      <alignment horizontal="center" vertical="center" wrapText="1"/>
    </xf>
    <xf numFmtId="164" fontId="46" fillId="20" borderId="29" xfId="0" applyNumberFormat="1" applyFont="1" applyFill="1" applyBorder="1" applyAlignment="1">
      <alignment horizontal="right"/>
    </xf>
    <xf numFmtId="44" fontId="46" fillId="9" borderId="1" xfId="1" applyFont="1" applyFill="1" applyBorder="1"/>
    <xf numFmtId="0" fontId="46" fillId="7" borderId="1" xfId="0" applyFont="1" applyFill="1" applyBorder="1" applyAlignment="1">
      <alignment horizontal="center" vertical="center" wrapText="1"/>
    </xf>
    <xf numFmtId="164" fontId="46" fillId="7" borderId="29" xfId="0" applyNumberFormat="1" applyFont="1" applyFill="1" applyBorder="1" applyAlignment="1">
      <alignment horizontal="center" vertical="center" wrapText="1"/>
    </xf>
    <xf numFmtId="44" fontId="46" fillId="7" borderId="28" xfId="1" applyFont="1" applyFill="1" applyBorder="1" applyAlignment="1">
      <alignment horizontal="center" vertical="center" wrapText="1"/>
    </xf>
    <xf numFmtId="0" fontId="46" fillId="7" borderId="1" xfId="0" applyFont="1" applyFill="1" applyBorder="1" applyAlignment="1">
      <alignment horizontal="center" wrapText="1"/>
    </xf>
    <xf numFmtId="44" fontId="23" fillId="9" borderId="46" xfId="1" applyFont="1" applyFill="1" applyBorder="1"/>
    <xf numFmtId="164" fontId="42" fillId="20" borderId="29" xfId="0" applyNumberFormat="1" applyFont="1" applyFill="1" applyBorder="1" applyAlignment="1">
      <alignment horizontal="right"/>
    </xf>
    <xf numFmtId="44" fontId="23" fillId="9" borderId="1" xfId="1" applyFont="1" applyFill="1" applyBorder="1"/>
    <xf numFmtId="0" fontId="23" fillId="7" borderId="1" xfId="0" applyFont="1" applyFill="1" applyBorder="1" applyAlignment="1">
      <alignment horizontal="center" wrapText="1"/>
    </xf>
    <xf numFmtId="0" fontId="23" fillId="7" borderId="1" xfId="0" applyFont="1" applyFill="1" applyBorder="1" applyAlignment="1">
      <alignment horizontal="center" vertical="center" wrapText="1"/>
    </xf>
    <xf numFmtId="164" fontId="23" fillId="7" borderId="29" xfId="0" applyNumberFormat="1" applyFont="1" applyFill="1" applyBorder="1" applyAlignment="1">
      <alignment horizontal="center" vertical="center" wrapText="1"/>
    </xf>
    <xf numFmtId="0" fontId="39" fillId="7" borderId="5" xfId="0" applyFont="1" applyFill="1" applyBorder="1" applyAlignment="1">
      <alignment horizontal="left" vertical="center"/>
    </xf>
    <xf numFmtId="0" fontId="39" fillId="7" borderId="43" xfId="0" applyFont="1" applyFill="1" applyBorder="1" applyAlignment="1">
      <alignment horizontal="left" vertical="center"/>
    </xf>
    <xf numFmtId="0" fontId="39" fillId="7" borderId="29" xfId="0" applyFont="1" applyFill="1" applyBorder="1" applyAlignment="1">
      <alignment horizontal="center" vertical="center" wrapText="1"/>
    </xf>
    <xf numFmtId="0" fontId="39" fillId="7" borderId="3" xfId="0" applyFont="1" applyFill="1" applyBorder="1" applyAlignment="1">
      <alignment horizontal="center" vertical="center" wrapText="1"/>
    </xf>
    <xf numFmtId="0" fontId="39" fillId="7" borderId="2" xfId="0" applyFont="1" applyFill="1" applyBorder="1" applyAlignment="1">
      <alignment horizontal="left" vertical="center" wrapText="1"/>
    </xf>
    <xf numFmtId="44" fontId="24" fillId="9" borderId="30" xfId="1" applyFont="1" applyFill="1" applyBorder="1"/>
    <xf numFmtId="164" fontId="24" fillId="20" borderId="67" xfId="0" applyNumberFormat="1" applyFont="1" applyFill="1" applyBorder="1" applyAlignment="1">
      <alignment horizontal="right"/>
    </xf>
    <xf numFmtId="0" fontId="24" fillId="7" borderId="30" xfId="0" applyFont="1" applyFill="1" applyBorder="1" applyAlignment="1">
      <alignment horizontal="center" vertical="center" wrapText="1"/>
    </xf>
    <xf numFmtId="0" fontId="24" fillId="7" borderId="4" xfId="0" applyFont="1" applyFill="1" applyBorder="1" applyAlignment="1">
      <alignment horizontal="center" wrapText="1"/>
    </xf>
    <xf numFmtId="0" fontId="24" fillId="7" borderId="3" xfId="0" applyFont="1" applyFill="1" applyBorder="1" applyAlignment="1">
      <alignment horizontal="center" vertical="center" wrapText="1"/>
    </xf>
    <xf numFmtId="164" fontId="24" fillId="7" borderId="50" xfId="0" applyNumberFormat="1" applyFont="1" applyFill="1" applyBorder="1" applyAlignment="1">
      <alignment horizontal="center" vertical="center" wrapText="1"/>
    </xf>
    <xf numFmtId="0" fontId="39" fillId="7" borderId="2" xfId="0" applyFont="1" applyFill="1" applyBorder="1" applyAlignment="1">
      <alignment horizontal="left" vertical="center"/>
    </xf>
    <xf numFmtId="44" fontId="24" fillId="9" borderId="46" xfId="1" applyFont="1" applyFill="1" applyBorder="1"/>
    <xf numFmtId="164" fontId="24" fillId="20" borderId="66" xfId="0" applyNumberFormat="1" applyFont="1" applyFill="1" applyBorder="1" applyAlignment="1">
      <alignment horizontal="right"/>
    </xf>
    <xf numFmtId="164" fontId="24" fillId="20" borderId="68" xfId="0" applyNumberFormat="1" applyFont="1" applyFill="1" applyBorder="1" applyAlignment="1">
      <alignment horizontal="right"/>
    </xf>
    <xf numFmtId="0" fontId="24" fillId="7" borderId="46" xfId="0" applyFont="1" applyFill="1" applyBorder="1" applyAlignment="1">
      <alignment horizontal="center" vertical="center" wrapText="1"/>
    </xf>
    <xf numFmtId="0" fontId="24" fillId="7" borderId="34" xfId="0" applyFont="1" applyFill="1" applyBorder="1" applyAlignment="1">
      <alignment horizontal="center" wrapText="1"/>
    </xf>
    <xf numFmtId="0" fontId="43" fillId="7" borderId="5" xfId="0" applyFont="1" applyFill="1" applyBorder="1" applyAlignment="1">
      <alignment horizontal="left" vertical="center"/>
    </xf>
    <xf numFmtId="0" fontId="43" fillId="7" borderId="43" xfId="0" applyFont="1" applyFill="1" applyBorder="1" applyAlignment="1">
      <alignment horizontal="left" vertical="center"/>
    </xf>
    <xf numFmtId="0" fontId="43" fillId="7" borderId="29"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43" fillId="7" borderId="2" xfId="0" applyFont="1" applyFill="1" applyBorder="1" applyAlignment="1">
      <alignment horizontal="left" vertical="center" wrapText="1"/>
    </xf>
    <xf numFmtId="44" fontId="43" fillId="9" borderId="30" xfId="1" applyFont="1" applyFill="1" applyBorder="1"/>
    <xf numFmtId="0" fontId="43" fillId="9" borderId="29" xfId="0" applyFont="1" applyFill="1" applyBorder="1" applyAlignment="1">
      <alignment horizontal="right"/>
    </xf>
    <xf numFmtId="44" fontId="43" fillId="9" borderId="2" xfId="1" applyFont="1" applyFill="1" applyBorder="1"/>
    <xf numFmtId="0" fontId="43" fillId="7" borderId="30" xfId="0" applyFont="1" applyFill="1" applyBorder="1" applyAlignment="1">
      <alignment horizontal="center" vertical="center" wrapText="1"/>
    </xf>
    <xf numFmtId="0" fontId="43" fillId="7" borderId="4" xfId="0" applyFont="1" applyFill="1" applyBorder="1" applyAlignment="1">
      <alignment horizontal="center" wrapText="1"/>
    </xf>
    <xf numFmtId="164" fontId="43" fillId="7" borderId="50" xfId="0" applyNumberFormat="1" applyFont="1" applyFill="1" applyBorder="1" applyAlignment="1">
      <alignment horizontal="center" vertical="center" wrapText="1"/>
    </xf>
    <xf numFmtId="0" fontId="40" fillId="7" borderId="12" xfId="0" applyFont="1" applyFill="1" applyBorder="1" applyAlignment="1">
      <alignment horizontal="left" vertical="center"/>
    </xf>
    <xf numFmtId="0" fontId="40" fillId="7" borderId="36" xfId="0" applyFont="1" applyFill="1" applyBorder="1" applyAlignment="1">
      <alignment horizontal="left" vertical="center"/>
    </xf>
    <xf numFmtId="0" fontId="40" fillId="7" borderId="27" xfId="0" applyFont="1" applyFill="1" applyBorder="1" applyAlignment="1">
      <alignment horizontal="center" vertical="center" wrapText="1"/>
    </xf>
    <xf numFmtId="0" fontId="40" fillId="7" borderId="1" xfId="0" applyFont="1" applyFill="1" applyBorder="1" applyAlignment="1">
      <alignment horizontal="left" vertical="center"/>
    </xf>
    <xf numFmtId="168" fontId="47" fillId="0" borderId="60" xfId="0" applyNumberFormat="1" applyFont="1" applyBorder="1" applyAlignment="1">
      <alignment vertical="center"/>
    </xf>
    <xf numFmtId="168" fontId="47" fillId="0" borderId="26" xfId="0" applyNumberFormat="1" applyFont="1" applyBorder="1" applyAlignment="1">
      <alignment vertical="center"/>
    </xf>
    <xf numFmtId="168" fontId="48" fillId="0" borderId="50" xfId="0" applyNumberFormat="1" applyFont="1" applyBorder="1" applyAlignment="1">
      <alignment vertical="center"/>
    </xf>
    <xf numFmtId="168" fontId="47" fillId="0" borderId="50" xfId="0" applyNumberFormat="1" applyFont="1" applyBorder="1" applyAlignment="1">
      <alignment vertical="center"/>
    </xf>
    <xf numFmtId="168" fontId="47" fillId="0" borderId="37" xfId="0" applyNumberFormat="1" applyFont="1" applyBorder="1" applyAlignment="1">
      <alignment vertical="center"/>
    </xf>
    <xf numFmtId="0" fontId="49" fillId="0" borderId="60" xfId="3" applyFont="1" applyBorder="1" applyAlignment="1">
      <alignment horizontal="center" vertical="center" wrapText="1"/>
    </xf>
    <xf numFmtId="0" fontId="50" fillId="0" borderId="61" xfId="0" applyFont="1" applyBorder="1" applyAlignment="1">
      <alignment horizontal="center" vertical="center" wrapText="1"/>
    </xf>
    <xf numFmtId="0" fontId="50" fillId="0" borderId="61" xfId="0" applyFont="1" applyBorder="1" applyAlignment="1">
      <alignment horizontal="center" vertical="center"/>
    </xf>
    <xf numFmtId="170" fontId="50" fillId="9" borderId="61" xfId="0" applyNumberFormat="1" applyFont="1" applyFill="1" applyBorder="1" applyAlignment="1">
      <alignment horizontal="center" vertical="center"/>
    </xf>
    <xf numFmtId="0" fontId="50" fillId="0" borderId="61" xfId="0" applyFont="1" applyBorder="1" applyAlignment="1">
      <alignment horizontal="left" vertical="center" wrapText="1"/>
    </xf>
    <xf numFmtId="164" fontId="48" fillId="0" borderId="61" xfId="0" applyNumberFormat="1" applyFont="1" applyBorder="1" applyAlignment="1">
      <alignment horizontal="center" vertical="center"/>
    </xf>
    <xf numFmtId="167" fontId="48" fillId="0" borderId="5" xfId="3" applyNumberFormat="1" applyFont="1" applyBorder="1" applyAlignment="1">
      <alignment horizontal="center" vertical="center"/>
    </xf>
    <xf numFmtId="167" fontId="48" fillId="9" borderId="5" xfId="3" applyNumberFormat="1" applyFont="1" applyFill="1" applyBorder="1" applyAlignment="1">
      <alignment horizontal="center" vertical="center"/>
    </xf>
    <xf numFmtId="165" fontId="48" fillId="0" borderId="5" xfId="4" applyFont="1" applyBorder="1" applyAlignment="1" applyProtection="1">
      <alignment vertical="center"/>
    </xf>
    <xf numFmtId="0" fontId="48" fillId="0" borderId="41" xfId="3" applyFont="1" applyBorder="1" applyAlignment="1">
      <alignment horizontal="left" vertical="center" wrapText="1"/>
    </xf>
    <xf numFmtId="170" fontId="48" fillId="0" borderId="61" xfId="0" applyNumberFormat="1" applyFont="1" applyBorder="1" applyAlignment="1">
      <alignment horizontal="center" vertical="center"/>
    </xf>
    <xf numFmtId="171" fontId="48" fillId="0" borderId="5" xfId="5" applyNumberFormat="1" applyFont="1" applyBorder="1" applyAlignment="1">
      <alignment horizontal="center" vertical="center"/>
    </xf>
    <xf numFmtId="0" fontId="49" fillId="0" borderId="50" xfId="3" applyFont="1" applyBorder="1" applyAlignment="1">
      <alignment horizontal="center" vertical="center" wrapText="1"/>
    </xf>
    <xf numFmtId="167" fontId="48" fillId="9" borderId="1" xfId="3" applyNumberFormat="1" applyFont="1" applyFill="1" applyBorder="1" applyAlignment="1">
      <alignment horizontal="center" vertical="center"/>
    </xf>
    <xf numFmtId="165" fontId="48" fillId="0" borderId="1" xfId="4" applyFont="1" applyBorder="1" applyAlignment="1" applyProtection="1">
      <alignment vertical="center"/>
    </xf>
    <xf numFmtId="0" fontId="48" fillId="0" borderId="29" xfId="3" applyFont="1" applyBorder="1" applyAlignment="1">
      <alignment horizontal="left" vertical="center" wrapText="1"/>
    </xf>
    <xf numFmtId="171" fontId="48" fillId="0" borderId="1" xfId="5" applyNumberFormat="1" applyFont="1" applyBorder="1" applyAlignment="1">
      <alignment horizontal="center" vertical="center"/>
    </xf>
    <xf numFmtId="0" fontId="41" fillId="3" borderId="11" xfId="0" applyFont="1" applyFill="1" applyBorder="1" applyAlignment="1">
      <alignment horizontal="center" vertical="center" wrapText="1"/>
    </xf>
    <xf numFmtId="0" fontId="40" fillId="22" borderId="1" xfId="0" applyFont="1" applyFill="1" applyBorder="1" applyAlignment="1">
      <alignment horizontal="center" vertical="center" wrapText="1"/>
    </xf>
    <xf numFmtId="0" fontId="40" fillId="22" borderId="1" xfId="0" applyFont="1" applyFill="1" applyBorder="1" applyAlignment="1">
      <alignment horizontal="left" vertical="center" wrapText="1"/>
    </xf>
    <xf numFmtId="0" fontId="40" fillId="22" borderId="8" xfId="0" applyFont="1" applyFill="1" applyBorder="1" applyAlignment="1">
      <alignment horizontal="center" vertical="center" wrapText="1"/>
    </xf>
    <xf numFmtId="0" fontId="40" fillId="22" borderId="10" xfId="0" applyFont="1" applyFill="1" applyBorder="1" applyAlignment="1">
      <alignment horizontal="left" vertical="center" wrapText="1"/>
    </xf>
    <xf numFmtId="44" fontId="40" fillId="22" borderId="6" xfId="0" applyNumberFormat="1" applyFont="1" applyFill="1" applyBorder="1"/>
    <xf numFmtId="164" fontId="40" fillId="22" borderId="31" xfId="0" applyNumberFormat="1" applyFont="1" applyFill="1" applyBorder="1"/>
    <xf numFmtId="164" fontId="40" fillId="22" borderId="14" xfId="0" applyNumberFormat="1" applyFont="1" applyFill="1" applyBorder="1"/>
    <xf numFmtId="0" fontId="40" fillId="22" borderId="31" xfId="0" applyFont="1" applyFill="1" applyBorder="1" applyAlignment="1">
      <alignment horizontal="center" vertical="center" wrapText="1"/>
    </xf>
    <xf numFmtId="0" fontId="40" fillId="22" borderId="17" xfId="0" applyFont="1" applyFill="1" applyBorder="1" applyAlignment="1">
      <alignment horizontal="center" wrapText="1"/>
    </xf>
    <xf numFmtId="44" fontId="40" fillId="22" borderId="40" xfId="0" applyNumberFormat="1" applyFont="1" applyFill="1" applyBorder="1"/>
    <xf numFmtId="164" fontId="40" fillId="22" borderId="40" xfId="0" applyNumberFormat="1" applyFont="1" applyFill="1" applyBorder="1"/>
    <xf numFmtId="0" fontId="23" fillId="21" borderId="0" xfId="0" applyFont="1" applyFill="1"/>
    <xf numFmtId="0" fontId="42" fillId="21" borderId="0" xfId="0" applyFont="1" applyFill="1"/>
    <xf numFmtId="44" fontId="40" fillId="22" borderId="52" xfId="0" applyNumberFormat="1" applyFont="1" applyFill="1" applyBorder="1"/>
    <xf numFmtId="164" fontId="40" fillId="22" borderId="16" xfId="0" applyNumberFormat="1" applyFont="1" applyFill="1" applyBorder="1"/>
    <xf numFmtId="0" fontId="40" fillId="22" borderId="39" xfId="0" applyFont="1" applyFill="1" applyBorder="1" applyAlignment="1">
      <alignment horizontal="center" vertical="center" wrapText="1"/>
    </xf>
    <xf numFmtId="0" fontId="40" fillId="22" borderId="20" xfId="0" applyFont="1" applyFill="1" applyBorder="1" applyAlignment="1">
      <alignment horizontal="center" wrapText="1"/>
    </xf>
    <xf numFmtId="0" fontId="40" fillId="22" borderId="58" xfId="0" applyFont="1" applyFill="1" applyBorder="1" applyAlignment="1">
      <alignment horizontal="left" vertical="center" wrapText="1"/>
    </xf>
    <xf numFmtId="0" fontId="40" fillId="22" borderId="14" xfId="0" applyFont="1" applyFill="1" applyBorder="1" applyAlignment="1">
      <alignment horizontal="center" vertical="center" wrapText="1"/>
    </xf>
    <xf numFmtId="164" fontId="40" fillId="22" borderId="39" xfId="0" applyNumberFormat="1" applyFont="1" applyFill="1" applyBorder="1"/>
    <xf numFmtId="0" fontId="40" fillId="6" borderId="42" xfId="0" applyFont="1" applyFill="1" applyBorder="1" applyAlignment="1">
      <alignment horizontal="center" vertical="center" wrapText="1"/>
    </xf>
    <xf numFmtId="0" fontId="40" fillId="4" borderId="42" xfId="0" applyFont="1" applyFill="1" applyBorder="1" applyAlignment="1">
      <alignment horizontal="center" vertical="center" wrapText="1"/>
    </xf>
    <xf numFmtId="0" fontId="40" fillId="4" borderId="69" xfId="0" applyFont="1" applyFill="1" applyBorder="1" applyAlignment="1">
      <alignment horizontal="center" vertical="center" wrapText="1"/>
    </xf>
    <xf numFmtId="0" fontId="40" fillId="22" borderId="70" xfId="0" applyFont="1" applyFill="1" applyBorder="1" applyAlignment="1">
      <alignment horizontal="center" vertical="center" wrapText="1"/>
    </xf>
    <xf numFmtId="0" fontId="40" fillId="7" borderId="70" xfId="0" applyFont="1" applyFill="1" applyBorder="1" applyAlignment="1">
      <alignment horizontal="center" vertical="center" wrapText="1"/>
    </xf>
    <xf numFmtId="0" fontId="40" fillId="8" borderId="70"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5" borderId="71" xfId="0" applyFont="1" applyFill="1" applyBorder="1" applyAlignment="1">
      <alignment horizontal="center" vertical="center" wrapText="1"/>
    </xf>
    <xf numFmtId="0" fontId="43" fillId="4" borderId="42" xfId="0" applyFont="1" applyFill="1" applyBorder="1" applyAlignment="1">
      <alignment horizontal="center" vertical="center" wrapText="1"/>
    </xf>
    <xf numFmtId="0" fontId="8" fillId="23" borderId="1"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41" fillId="3" borderId="15" xfId="0" applyFont="1" applyFill="1" applyBorder="1" applyAlignment="1">
      <alignment horizontal="center" vertical="center" wrapText="1"/>
    </xf>
    <xf numFmtId="0" fontId="41" fillId="3" borderId="64" xfId="0" applyFont="1" applyFill="1" applyBorder="1" applyAlignment="1">
      <alignment horizontal="center" vertical="center" wrapText="1"/>
    </xf>
    <xf numFmtId="0" fontId="45" fillId="7" borderId="43" xfId="0" applyFont="1" applyFill="1" applyBorder="1" applyAlignment="1">
      <alignment horizontal="center" vertical="center" wrapText="1"/>
    </xf>
    <xf numFmtId="44" fontId="46" fillId="9" borderId="24" xfId="0" applyNumberFormat="1" applyFont="1" applyFill="1" applyBorder="1"/>
    <xf numFmtId="164" fontId="46" fillId="20" borderId="65" xfId="0" applyNumberFormat="1" applyFont="1" applyFill="1" applyBorder="1"/>
    <xf numFmtId="44" fontId="46" fillId="9" borderId="43" xfId="1" applyFont="1" applyFill="1" applyBorder="1" applyAlignment="1"/>
    <xf numFmtId="0" fontId="46" fillId="7" borderId="42" xfId="0" applyFont="1" applyFill="1" applyBorder="1" applyAlignment="1">
      <alignment wrapText="1"/>
    </xf>
    <xf numFmtId="0" fontId="46" fillId="7" borderId="25" xfId="0" applyFont="1" applyFill="1" applyBorder="1" applyAlignment="1">
      <alignment vertical="center" wrapText="1"/>
    </xf>
    <xf numFmtId="164" fontId="46" fillId="7" borderId="60" xfId="0" applyNumberFormat="1" applyFont="1" applyFill="1" applyBorder="1" applyAlignment="1">
      <alignment vertical="center" wrapText="1"/>
    </xf>
    <xf numFmtId="44" fontId="46" fillId="9" borderId="30" xfId="0" applyNumberFormat="1" applyFont="1" applyFill="1" applyBorder="1"/>
    <xf numFmtId="44" fontId="46" fillId="9" borderId="2" xfId="1" applyFont="1" applyFill="1" applyBorder="1" applyAlignment="1"/>
    <xf numFmtId="164" fontId="46" fillId="20" borderId="67" xfId="0" applyNumberFormat="1" applyFont="1" applyFill="1" applyBorder="1"/>
    <xf numFmtId="0" fontId="46" fillId="7" borderId="4" xfId="0" applyFont="1" applyFill="1" applyBorder="1" applyAlignment="1">
      <alignment wrapText="1"/>
    </xf>
    <xf numFmtId="0" fontId="46" fillId="7" borderId="3" xfId="0" applyFont="1" applyFill="1" applyBorder="1" applyAlignment="1">
      <alignment vertical="center" wrapText="1"/>
    </xf>
    <xf numFmtId="164" fontId="46" fillId="7" borderId="50" xfId="0" applyNumberFormat="1" applyFont="1" applyFill="1" applyBorder="1" applyAlignment="1">
      <alignment vertical="center" wrapText="1"/>
    </xf>
    <xf numFmtId="8" fontId="46" fillId="9" borderId="46" xfId="0" applyNumberFormat="1" applyFont="1" applyFill="1" applyBorder="1"/>
    <xf numFmtId="164" fontId="46" fillId="20" borderId="66" xfId="0" applyNumberFormat="1" applyFont="1" applyFill="1" applyBorder="1"/>
    <xf numFmtId="44" fontId="46" fillId="9" borderId="32" xfId="1" applyFont="1" applyFill="1" applyBorder="1" applyAlignment="1"/>
    <xf numFmtId="164" fontId="46" fillId="20" borderId="68" xfId="0" applyNumberFormat="1" applyFont="1" applyFill="1" applyBorder="1"/>
    <xf numFmtId="0" fontId="46" fillId="7" borderId="34" xfId="0" applyFont="1" applyFill="1" applyBorder="1" applyAlignment="1">
      <alignment wrapText="1"/>
    </xf>
    <xf numFmtId="0" fontId="46" fillId="7" borderId="33" xfId="0" applyFont="1" applyFill="1" applyBorder="1" applyAlignment="1">
      <alignment vertical="center" wrapText="1"/>
    </xf>
    <xf numFmtId="164" fontId="46" fillId="7" borderId="37" xfId="0" applyNumberFormat="1" applyFont="1" applyFill="1" applyBorder="1" applyAlignment="1">
      <alignment vertical="center" wrapText="1"/>
    </xf>
    <xf numFmtId="0" fontId="45" fillId="7" borderId="5" xfId="0" applyFont="1" applyFill="1" applyBorder="1" applyAlignment="1">
      <alignment horizontal="left"/>
    </xf>
    <xf numFmtId="0" fontId="45" fillId="7" borderId="29" xfId="0" applyFont="1" applyFill="1" applyBorder="1" applyAlignment="1">
      <alignment horizontal="left" wrapText="1"/>
    </xf>
    <xf numFmtId="0" fontId="45" fillId="7" borderId="43" xfId="0" applyFont="1" applyFill="1" applyBorder="1" applyAlignment="1">
      <alignment horizontal="left" wrapText="1"/>
    </xf>
    <xf numFmtId="0" fontId="45" fillId="7" borderId="3" xfId="0" applyFont="1" applyFill="1" applyBorder="1" applyAlignment="1">
      <alignment horizontal="left" wrapText="1"/>
    </xf>
    <xf numFmtId="0" fontId="45" fillId="7" borderId="2" xfId="0" applyFont="1" applyFill="1" applyBorder="1" applyAlignment="1">
      <alignment horizontal="left" wrapText="1"/>
    </xf>
    <xf numFmtId="0" fontId="45" fillId="7" borderId="33" xfId="0" applyFont="1" applyFill="1" applyBorder="1" applyAlignment="1">
      <alignment horizontal="left" wrapText="1"/>
    </xf>
    <xf numFmtId="0" fontId="45" fillId="7" borderId="32" xfId="0" applyFont="1" applyFill="1" applyBorder="1" applyAlignment="1">
      <alignment horizontal="left" wrapText="1"/>
    </xf>
    <xf numFmtId="0" fontId="40" fillId="22" borderId="58" xfId="0" applyFont="1" applyFill="1" applyBorder="1" applyAlignment="1">
      <alignment horizontal="center" vertical="center" wrapText="1"/>
    </xf>
    <xf numFmtId="0" fontId="39" fillId="7" borderId="43" xfId="0" applyFont="1" applyFill="1" applyBorder="1" applyAlignment="1">
      <alignment horizontal="center" vertical="center" wrapText="1"/>
    </xf>
    <xf numFmtId="0" fontId="40" fillId="7" borderId="58" xfId="0" applyFont="1" applyFill="1" applyBorder="1" applyAlignment="1">
      <alignment horizontal="center" vertical="center" wrapText="1"/>
    </xf>
    <xf numFmtId="0" fontId="40" fillId="7" borderId="43" xfId="0" applyFont="1" applyFill="1" applyBorder="1" applyAlignment="1">
      <alignment horizontal="center" vertical="center" wrapText="1"/>
    </xf>
    <xf numFmtId="0" fontId="40" fillId="8" borderId="58" xfId="0" applyFont="1" applyFill="1" applyBorder="1" applyAlignment="1">
      <alignment horizontal="center" vertical="center" wrapText="1"/>
    </xf>
    <xf numFmtId="0" fontId="40" fillId="7" borderId="36" xfId="0" applyFont="1" applyFill="1" applyBorder="1" applyAlignment="1">
      <alignment horizontal="center" vertical="center" wrapText="1"/>
    </xf>
    <xf numFmtId="0" fontId="40" fillId="5" borderId="44" xfId="0" applyFont="1" applyFill="1" applyBorder="1" applyAlignment="1">
      <alignment horizontal="center" vertical="center" wrapText="1"/>
    </xf>
    <xf numFmtId="0" fontId="43" fillId="7" borderId="43" xfId="0" applyFont="1" applyFill="1" applyBorder="1" applyAlignment="1">
      <alignment horizontal="center" vertical="center" wrapText="1"/>
    </xf>
    <xf numFmtId="0" fontId="6" fillId="23" borderId="31" xfId="0" applyFont="1" applyFill="1" applyBorder="1" applyAlignment="1">
      <alignment horizontal="center" vertical="center" wrapText="1"/>
    </xf>
    <xf numFmtId="0" fontId="12" fillId="9" borderId="0" xfId="3" applyFont="1" applyFill="1"/>
    <xf numFmtId="0" fontId="21" fillId="9" borderId="0" xfId="3" applyFill="1"/>
    <xf numFmtId="0" fontId="12" fillId="9" borderId="72" xfId="3" applyFont="1" applyFill="1" applyBorder="1"/>
    <xf numFmtId="0" fontId="21" fillId="9" borderId="72" xfId="3" applyFill="1" applyBorder="1"/>
    <xf numFmtId="0" fontId="52" fillId="25" borderId="21" xfId="3" applyFont="1" applyFill="1" applyBorder="1" applyAlignment="1">
      <alignment horizontal="center" vertical="center"/>
    </xf>
    <xf numFmtId="0" fontId="5" fillId="25" borderId="0" xfId="3" applyFont="1" applyFill="1" applyAlignment="1">
      <alignment horizontal="center" vertical="center"/>
    </xf>
    <xf numFmtId="0" fontId="52" fillId="25" borderId="22" xfId="3" applyFont="1" applyFill="1" applyBorder="1" applyAlignment="1">
      <alignment horizontal="center" vertical="center"/>
    </xf>
    <xf numFmtId="0" fontId="31" fillId="0" borderId="0" xfId="3" applyFont="1" applyAlignment="1">
      <alignment vertical="center" wrapText="1" shrinkToFit="1"/>
    </xf>
    <xf numFmtId="0" fontId="32" fillId="0" borderId="0" xfId="3" applyFont="1"/>
    <xf numFmtId="0" fontId="54" fillId="26" borderId="21" xfId="3" applyFont="1" applyFill="1" applyBorder="1" applyAlignment="1">
      <alignment vertical="center" wrapText="1"/>
    </xf>
    <xf numFmtId="0" fontId="2" fillId="24" borderId="52" xfId="3" applyFont="1" applyFill="1" applyBorder="1" applyAlignment="1">
      <alignment vertical="center"/>
    </xf>
    <xf numFmtId="0" fontId="2" fillId="24" borderId="6" xfId="3" applyFont="1" applyFill="1" applyBorder="1" applyAlignment="1">
      <alignment vertical="center"/>
    </xf>
    <xf numFmtId="0" fontId="54" fillId="26" borderId="6" xfId="3" applyFont="1" applyFill="1" applyBorder="1" applyAlignment="1">
      <alignment vertical="center" wrapText="1"/>
    </xf>
    <xf numFmtId="0" fontId="12" fillId="9" borderId="0" xfId="3" applyFont="1" applyFill="1" applyAlignment="1">
      <alignment horizontal="center" vertical="center" wrapText="1"/>
    </xf>
    <xf numFmtId="0" fontId="55" fillId="9" borderId="73" xfId="3" applyFont="1" applyFill="1" applyBorder="1" applyAlignment="1">
      <alignment vertical="center"/>
    </xf>
    <xf numFmtId="0" fontId="55" fillId="9" borderId="74" xfId="3" applyFont="1" applyFill="1" applyBorder="1" applyAlignment="1">
      <alignment vertical="center"/>
    </xf>
    <xf numFmtId="0" fontId="55" fillId="9" borderId="75" xfId="3" applyFont="1" applyFill="1" applyBorder="1" applyAlignment="1">
      <alignment vertical="center"/>
    </xf>
    <xf numFmtId="0" fontId="55" fillId="9" borderId="76" xfId="3" applyFont="1" applyFill="1" applyBorder="1" applyAlignment="1">
      <alignment vertical="center"/>
    </xf>
    <xf numFmtId="165" fontId="8" fillId="3" borderId="52" xfId="4" applyFont="1" applyFill="1" applyBorder="1" applyAlignment="1" applyProtection="1">
      <alignment horizontal="center" vertical="center" wrapText="1"/>
    </xf>
    <xf numFmtId="165" fontId="8" fillId="3" borderId="39" xfId="4" applyFont="1" applyFill="1" applyBorder="1" applyAlignment="1" applyProtection="1">
      <alignment horizontal="center" vertical="center" wrapText="1"/>
    </xf>
    <xf numFmtId="165" fontId="8" fillId="10" borderId="20" xfId="4" applyFont="1" applyFill="1" applyBorder="1" applyAlignment="1" applyProtection="1">
      <alignment horizontal="center" vertical="center" wrapText="1"/>
    </xf>
    <xf numFmtId="165" fontId="8" fillId="10" borderId="39" xfId="4" applyFont="1" applyFill="1" applyBorder="1" applyAlignment="1" applyProtection="1">
      <alignment horizontal="center" vertical="center" wrapText="1"/>
    </xf>
    <xf numFmtId="0" fontId="49" fillId="0" borderId="49" xfId="3" applyFont="1" applyBorder="1" applyAlignment="1">
      <alignment horizontal="center" vertical="center" wrapText="1"/>
    </xf>
    <xf numFmtId="0" fontId="50" fillId="0" borderId="77" xfId="0" applyFont="1" applyBorder="1" applyAlignment="1">
      <alignment horizontal="center" vertical="center" wrapText="1"/>
    </xf>
    <xf numFmtId="0" fontId="50" fillId="0" borderId="77" xfId="0" applyFont="1" applyBorder="1" applyAlignment="1">
      <alignment horizontal="center" vertical="center"/>
    </xf>
    <xf numFmtId="170" fontId="50" fillId="9" borderId="77" xfId="0" applyNumberFormat="1" applyFont="1" applyFill="1" applyBorder="1" applyAlignment="1">
      <alignment horizontal="center" vertical="center"/>
    </xf>
    <xf numFmtId="0" fontId="50" fillId="0" borderId="77" xfId="0" applyFont="1" applyBorder="1" applyAlignment="1">
      <alignment horizontal="left" vertical="center" wrapText="1"/>
    </xf>
    <xf numFmtId="164" fontId="48" fillId="0" borderId="77" xfId="0" applyNumberFormat="1" applyFont="1" applyBorder="1" applyAlignment="1">
      <alignment horizontal="center" vertical="center"/>
    </xf>
    <xf numFmtId="167" fontId="48" fillId="0" borderId="13" xfId="3" applyNumberFormat="1" applyFont="1" applyBorder="1" applyAlignment="1">
      <alignment horizontal="center" vertical="center"/>
    </xf>
    <xf numFmtId="167" fontId="48" fillId="9" borderId="75" xfId="3" applyNumberFormat="1" applyFont="1" applyFill="1" applyBorder="1" applyAlignment="1">
      <alignment horizontal="center" vertical="center"/>
    </xf>
    <xf numFmtId="165" fontId="48" fillId="0" borderId="75" xfId="4" applyFont="1" applyBorder="1" applyAlignment="1" applyProtection="1">
      <alignment vertical="center"/>
    </xf>
    <xf numFmtId="0" fontId="48" fillId="0" borderId="76" xfId="3" applyFont="1" applyBorder="1" applyAlignment="1">
      <alignment horizontal="left" vertical="center" wrapText="1"/>
    </xf>
    <xf numFmtId="170" fontId="48" fillId="0" borderId="77" xfId="0" applyNumberFormat="1" applyFont="1" applyBorder="1" applyAlignment="1">
      <alignment horizontal="center" vertical="center"/>
    </xf>
    <xf numFmtId="171" fontId="48" fillId="0" borderId="75" xfId="5" applyNumberFormat="1" applyFont="1" applyBorder="1" applyAlignment="1">
      <alignment horizontal="center" vertical="center"/>
    </xf>
    <xf numFmtId="0" fontId="54" fillId="26" borderId="23" xfId="3" applyFont="1" applyFill="1" applyBorder="1" applyAlignment="1">
      <alignment vertical="center" wrapText="1"/>
    </xf>
    <xf numFmtId="0" fontId="55" fillId="9" borderId="5" xfId="3" applyFont="1" applyFill="1" applyBorder="1" applyAlignment="1">
      <alignment vertical="center"/>
    </xf>
    <xf numFmtId="0" fontId="55" fillId="9" borderId="41" xfId="3" applyFont="1" applyFill="1" applyBorder="1" applyAlignment="1">
      <alignment vertical="center"/>
    </xf>
    <xf numFmtId="0" fontId="6" fillId="3" borderId="40" xfId="3" applyFont="1" applyFill="1" applyBorder="1" applyAlignment="1">
      <alignment horizontal="center" vertical="center" wrapText="1"/>
    </xf>
    <xf numFmtId="0" fontId="61" fillId="24" borderId="6" xfId="3" applyFont="1" applyFill="1" applyBorder="1" applyAlignment="1">
      <alignment vertical="center"/>
    </xf>
    <xf numFmtId="0" fontId="62" fillId="0" borderId="0" xfId="3" applyFont="1" applyAlignment="1">
      <alignment vertical="center" wrapText="1" shrinkToFit="1"/>
    </xf>
    <xf numFmtId="0" fontId="63" fillId="26" borderId="21" xfId="3" applyFont="1" applyFill="1" applyBorder="1" applyAlignment="1">
      <alignment vertical="center" wrapText="1"/>
    </xf>
    <xf numFmtId="0" fontId="15" fillId="0" borderId="0" xfId="3" applyFont="1" applyAlignment="1">
      <alignment vertical="center"/>
    </xf>
    <xf numFmtId="0" fontId="17" fillId="0" borderId="0" xfId="3" applyFont="1"/>
    <xf numFmtId="0" fontId="63" fillId="26" borderId="6" xfId="3" applyFont="1" applyFill="1" applyBorder="1" applyAlignment="1">
      <alignment vertical="center" wrapText="1"/>
    </xf>
    <xf numFmtId="0" fontId="15" fillId="0" borderId="0" xfId="3" applyFont="1" applyAlignment="1">
      <alignment horizontal="left"/>
    </xf>
    <xf numFmtId="0" fontId="15" fillId="9" borderId="0" xfId="3" applyFont="1" applyFill="1" applyAlignment="1">
      <alignment horizontal="center" vertical="center" wrapText="1"/>
    </xf>
    <xf numFmtId="0" fontId="65" fillId="25" borderId="0" xfId="3" applyFont="1" applyFill="1" applyAlignment="1">
      <alignment horizontal="center" vertical="center"/>
    </xf>
    <xf numFmtId="0" fontId="15" fillId="9" borderId="0" xfId="3" applyFont="1" applyFill="1"/>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7" fillId="9" borderId="0" xfId="0" applyFont="1" applyFill="1"/>
    <xf numFmtId="0" fontId="67" fillId="0" borderId="0" xfId="0" applyFont="1"/>
    <xf numFmtId="0" fontId="64" fillId="9" borderId="73" xfId="3" applyFont="1" applyFill="1" applyBorder="1" applyAlignment="1">
      <alignment horizontal="right" vertical="center"/>
    </xf>
    <xf numFmtId="0" fontId="64" fillId="9" borderId="74" xfId="3" applyFont="1" applyFill="1" applyBorder="1" applyAlignment="1">
      <alignment horizontal="right" vertical="center"/>
    </xf>
    <xf numFmtId="0" fontId="64" fillId="9" borderId="75" xfId="3" applyFont="1" applyFill="1" applyBorder="1" applyAlignment="1">
      <alignment horizontal="right" vertical="center"/>
    </xf>
    <xf numFmtId="0" fontId="64" fillId="9" borderId="76" xfId="3" applyFont="1" applyFill="1" applyBorder="1" applyAlignment="1">
      <alignment horizontal="right" vertical="center"/>
    </xf>
    <xf numFmtId="0" fontId="62" fillId="3" borderId="11" xfId="0" applyFont="1" applyFill="1" applyBorder="1" applyAlignment="1">
      <alignment horizontal="center" vertical="center" wrapText="1"/>
    </xf>
    <xf numFmtId="0" fontId="63" fillId="3" borderId="11" xfId="0" applyFont="1" applyFill="1" applyBorder="1" applyAlignment="1">
      <alignment horizontal="center" vertical="center" wrapText="1"/>
    </xf>
    <xf numFmtId="0" fontId="63" fillId="10" borderId="1" xfId="0" applyFont="1" applyFill="1" applyBorder="1" applyAlignment="1">
      <alignment vertical="center" wrapText="1"/>
    </xf>
    <xf numFmtId="0" fontId="67" fillId="9" borderId="1" xfId="0" applyFont="1" applyFill="1" applyBorder="1"/>
    <xf numFmtId="0" fontId="67" fillId="0" borderId="1" xfId="0" applyFont="1" applyBorder="1"/>
    <xf numFmtId="0" fontId="63" fillId="10" borderId="78" xfId="0" applyFont="1" applyFill="1" applyBorder="1" applyAlignment="1">
      <alignment vertical="center" wrapText="1"/>
    </xf>
    <xf numFmtId="0" fontId="67" fillId="9" borderId="73" xfId="0" applyFont="1" applyFill="1" applyBorder="1"/>
    <xf numFmtId="0" fontId="63" fillId="10" borderId="73" xfId="0" applyFont="1" applyFill="1" applyBorder="1" applyAlignment="1">
      <alignment vertical="center" wrapText="1"/>
    </xf>
    <xf numFmtId="0" fontId="63" fillId="10" borderId="74" xfId="0" applyFont="1" applyFill="1" applyBorder="1" applyAlignment="1">
      <alignment vertical="center" wrapText="1"/>
    </xf>
    <xf numFmtId="0" fontId="63" fillId="10" borderId="28" xfId="0" applyFont="1" applyFill="1" applyBorder="1" applyAlignment="1">
      <alignment vertical="center" wrapText="1"/>
    </xf>
    <xf numFmtId="0" fontId="63" fillId="10" borderId="29" xfId="0" applyFont="1" applyFill="1" applyBorder="1" applyAlignment="1">
      <alignment vertical="center" wrapText="1"/>
    </xf>
    <xf numFmtId="0" fontId="67" fillId="9" borderId="28" xfId="0" applyFont="1" applyFill="1" applyBorder="1"/>
    <xf numFmtId="0" fontId="67" fillId="9" borderId="29" xfId="0" applyFont="1" applyFill="1" applyBorder="1"/>
    <xf numFmtId="0" fontId="67" fillId="0" borderId="28" xfId="0" applyFont="1" applyBorder="1"/>
    <xf numFmtId="0" fontId="67" fillId="0" borderId="29" xfId="0" applyFont="1" applyBorder="1"/>
    <xf numFmtId="0" fontId="67" fillId="0" borderId="47" xfId="0" applyFont="1" applyBorder="1"/>
    <xf numFmtId="0" fontId="67" fillId="0" borderId="75" xfId="0" applyFont="1" applyBorder="1"/>
    <xf numFmtId="0" fontId="67" fillId="0" borderId="76" xfId="0" applyFont="1" applyBorder="1"/>
    <xf numFmtId="0" fontId="22" fillId="0" borderId="26" xfId="0" applyFont="1" applyBorder="1" applyAlignment="1">
      <alignment horizontal="left" vertical="center" wrapText="1"/>
    </xf>
    <xf numFmtId="0" fontId="59" fillId="2" borderId="49" xfId="0" applyFont="1" applyFill="1" applyBorder="1" applyAlignment="1">
      <alignment horizontal="center" vertical="center" wrapText="1" shrinkToFit="1"/>
    </xf>
    <xf numFmtId="0" fontId="0" fillId="0" borderId="60" xfId="0" applyBorder="1" applyAlignment="1">
      <alignment horizontal="left" vertical="center" wrapText="1" indent="1"/>
    </xf>
    <xf numFmtId="0" fontId="0" fillId="0" borderId="38" xfId="0" applyBorder="1" applyAlignment="1">
      <alignment horizontal="left" vertical="center" wrapText="1" indent="1"/>
    </xf>
    <xf numFmtId="0" fontId="0" fillId="0" borderId="50" xfId="0" applyBorder="1" applyAlignment="1">
      <alignment horizontal="left" vertical="center" wrapText="1" indent="1"/>
    </xf>
    <xf numFmtId="0" fontId="56" fillId="28" borderId="28" xfId="0" applyFont="1" applyFill="1" applyBorder="1" applyAlignment="1">
      <alignment horizontal="center" vertical="center" wrapText="1" shrinkToFit="1"/>
    </xf>
    <xf numFmtId="0" fontId="56" fillId="28" borderId="2" xfId="0" applyFont="1" applyFill="1" applyBorder="1" applyAlignment="1">
      <alignment horizontal="center" vertical="center" wrapText="1" shrinkToFit="1"/>
    </xf>
    <xf numFmtId="0" fontId="56" fillId="28" borderId="1" xfId="0" applyFont="1" applyFill="1" applyBorder="1" applyAlignment="1">
      <alignment horizontal="center" vertical="center" wrapText="1" shrinkToFit="1"/>
    </xf>
    <xf numFmtId="0" fontId="56" fillId="28" borderId="29" xfId="0" applyFont="1" applyFill="1" applyBorder="1" applyAlignment="1">
      <alignment horizontal="center" vertical="center" wrapText="1" shrinkToFit="1"/>
    </xf>
    <xf numFmtId="0" fontId="69" fillId="28" borderId="1" xfId="0" applyFont="1" applyFill="1" applyBorder="1" applyAlignment="1">
      <alignment horizontal="center" vertical="center" wrapText="1"/>
    </xf>
    <xf numFmtId="0" fontId="40" fillId="7" borderId="28" xfId="0" applyFont="1" applyFill="1" applyBorder="1" applyAlignment="1">
      <alignment horizontal="center" vertical="center" wrapText="1"/>
    </xf>
    <xf numFmtId="0" fontId="40" fillId="7" borderId="42" xfId="0" applyFont="1" applyFill="1" applyBorder="1" applyAlignment="1">
      <alignment horizontal="center" vertical="center" wrapText="1"/>
    </xf>
    <xf numFmtId="0" fontId="55" fillId="9" borderId="0" xfId="3" applyFont="1" applyFill="1" applyAlignment="1">
      <alignment vertical="center"/>
    </xf>
    <xf numFmtId="0" fontId="6" fillId="29" borderId="8" xfId="3" applyFont="1" applyFill="1" applyBorder="1" applyAlignment="1">
      <alignment horizontal="center" vertical="center" wrapText="1"/>
    </xf>
    <xf numFmtId="0" fontId="6" fillId="29" borderId="10" xfId="3" applyFont="1" applyFill="1" applyBorder="1" applyAlignment="1">
      <alignment horizontal="center" vertical="center" wrapText="1"/>
    </xf>
    <xf numFmtId="0" fontId="6" fillId="23" borderId="10" xfId="0" applyFont="1" applyFill="1" applyBorder="1" applyAlignment="1">
      <alignment horizontal="center" vertical="center" wrapText="1"/>
    </xf>
    <xf numFmtId="0" fontId="6" fillId="29" borderId="14" xfId="3" applyFont="1" applyFill="1" applyBorder="1" applyAlignment="1">
      <alignment horizontal="center" vertical="center" wrapText="1"/>
    </xf>
    <xf numFmtId="0" fontId="55" fillId="9" borderId="5" xfId="3" applyFont="1" applyFill="1" applyBorder="1" applyAlignment="1">
      <alignment horizontal="right" vertical="center"/>
    </xf>
    <xf numFmtId="0" fontId="55" fillId="9" borderId="41" xfId="3" applyFont="1" applyFill="1" applyBorder="1" applyAlignment="1">
      <alignment horizontal="right" vertical="center"/>
    </xf>
    <xf numFmtId="0" fontId="55" fillId="9" borderId="75" xfId="3" applyFont="1" applyFill="1" applyBorder="1" applyAlignment="1">
      <alignment horizontal="right" vertical="center"/>
    </xf>
    <xf numFmtId="0" fontId="55" fillId="9" borderId="76" xfId="3" applyFont="1" applyFill="1" applyBorder="1" applyAlignment="1">
      <alignment horizontal="right" vertical="center"/>
    </xf>
    <xf numFmtId="0" fontId="56" fillId="27" borderId="53" xfId="0" applyFont="1" applyFill="1" applyBorder="1" applyAlignment="1">
      <alignment horizontal="center" vertical="center" wrapText="1" shrinkToFit="1"/>
    </xf>
    <xf numFmtId="0" fontId="56" fillId="27" borderId="54" xfId="0" applyFont="1" applyFill="1" applyBorder="1" applyAlignment="1">
      <alignment horizontal="center" vertical="center" wrapText="1" shrinkToFit="1"/>
    </xf>
    <xf numFmtId="0" fontId="56" fillId="27" borderId="55" xfId="0" applyFont="1" applyFill="1" applyBorder="1" applyAlignment="1">
      <alignment horizontal="center" vertical="center" wrapText="1" shrinkToFit="1"/>
    </xf>
    <xf numFmtId="0" fontId="56" fillId="27" borderId="48" xfId="0" applyFont="1" applyFill="1" applyBorder="1" applyAlignment="1">
      <alignment horizontal="center" vertical="center" wrapText="1" shrinkToFit="1"/>
    </xf>
    <xf numFmtId="0" fontId="56" fillId="27" borderId="56" xfId="0" applyFont="1" applyFill="1" applyBorder="1" applyAlignment="1">
      <alignment horizontal="center" vertical="center" wrapText="1" shrinkToFit="1"/>
    </xf>
    <xf numFmtId="0" fontId="56" fillId="27" borderId="57" xfId="0" applyFont="1" applyFill="1" applyBorder="1" applyAlignment="1">
      <alignment horizontal="center" vertical="center" wrapText="1" shrinkToFit="1"/>
    </xf>
    <xf numFmtId="0" fontId="69" fillId="27" borderId="2" xfId="0" applyFont="1" applyFill="1" applyBorder="1" applyAlignment="1">
      <alignment horizontal="center" vertical="center"/>
    </xf>
    <xf numFmtId="0" fontId="69" fillId="27" borderId="4" xfId="0" applyFont="1" applyFill="1" applyBorder="1" applyAlignment="1">
      <alignment horizontal="center" vertical="center"/>
    </xf>
    <xf numFmtId="0" fontId="69" fillId="27" borderId="30" xfId="0" applyFont="1" applyFill="1" applyBorder="1" applyAlignment="1">
      <alignment horizontal="center" vertical="center" wrapText="1" shrinkToFit="1"/>
    </xf>
    <xf numFmtId="0" fontId="69" fillId="27" borderId="4" xfId="0" applyFont="1" applyFill="1" applyBorder="1" applyAlignment="1">
      <alignment horizontal="center" vertical="center" wrapText="1" shrinkToFit="1"/>
    </xf>
    <xf numFmtId="0" fontId="68" fillId="27" borderId="53" xfId="0" applyFont="1" applyFill="1" applyBorder="1" applyAlignment="1">
      <alignment horizontal="center" vertical="center" wrapText="1" shrinkToFit="1"/>
    </xf>
    <xf numFmtId="0" fontId="68" fillId="27" borderId="51" xfId="0" applyFont="1" applyFill="1" applyBorder="1" applyAlignment="1">
      <alignment horizontal="center" vertical="center" wrapText="1" shrinkToFit="1"/>
    </xf>
    <xf numFmtId="0" fontId="68" fillId="27" borderId="17" xfId="0" applyFont="1" applyFill="1" applyBorder="1" applyAlignment="1">
      <alignment horizontal="center" vertical="center" wrapText="1" shrinkToFit="1"/>
    </xf>
    <xf numFmtId="0" fontId="15" fillId="0" borderId="1" xfId="0" applyFont="1" applyBorder="1" applyAlignment="1">
      <alignment horizontal="left" vertical="center" wrapText="1"/>
    </xf>
    <xf numFmtId="0" fontId="15" fillId="0" borderId="1" xfId="0" applyFont="1" applyBorder="1" applyAlignment="1">
      <alignment horizontal="left"/>
    </xf>
    <xf numFmtId="0" fontId="17" fillId="9" borderId="2"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34" fillId="2" borderId="40" xfId="0" applyFont="1" applyFill="1" applyBorder="1" applyAlignment="1">
      <alignment horizontal="center" vertical="center" wrapText="1" shrinkToFit="1"/>
    </xf>
    <xf numFmtId="0" fontId="34" fillId="2" borderId="39" xfId="0" applyFont="1" applyFill="1" applyBorder="1" applyAlignment="1">
      <alignment horizontal="center" vertical="center" wrapText="1" shrinkToFit="1"/>
    </xf>
    <xf numFmtId="0" fontId="30" fillId="2" borderId="6" xfId="3" applyFont="1" applyFill="1" applyBorder="1" applyAlignment="1">
      <alignment horizontal="center" vertical="center"/>
    </xf>
    <xf numFmtId="0" fontId="30" fillId="2" borderId="51" xfId="3" applyFont="1" applyFill="1" applyBorder="1" applyAlignment="1">
      <alignment horizontal="center" vertical="center"/>
    </xf>
    <xf numFmtId="0" fontId="30" fillId="2" borderId="17" xfId="3" applyFont="1" applyFill="1" applyBorder="1" applyAlignment="1">
      <alignment horizontal="center" vertical="center"/>
    </xf>
    <xf numFmtId="0" fontId="29" fillId="2" borderId="8" xfId="3" applyFont="1" applyFill="1" applyBorder="1" applyAlignment="1">
      <alignment horizontal="left" vertical="center"/>
    </xf>
    <xf numFmtId="0" fontId="29" fillId="2" borderId="14" xfId="3" applyFont="1" applyFill="1" applyBorder="1" applyAlignment="1">
      <alignment horizontal="left" vertical="center"/>
    </xf>
    <xf numFmtId="0" fontId="29" fillId="2" borderId="15" xfId="3" applyFont="1" applyFill="1" applyBorder="1" applyAlignment="1">
      <alignment horizontal="left"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31" fillId="0" borderId="6" xfId="3" applyFont="1" applyBorder="1" applyAlignment="1">
      <alignment horizontal="left" vertical="center" wrapText="1" shrinkToFit="1"/>
    </xf>
    <xf numFmtId="0" fontId="31" fillId="0" borderId="51" xfId="3" applyFont="1" applyBorder="1" applyAlignment="1">
      <alignment horizontal="left" vertical="center" wrapText="1" shrinkToFit="1"/>
    </xf>
    <xf numFmtId="0" fontId="31" fillId="0" borderId="17" xfId="3" applyFont="1" applyBorder="1" applyAlignment="1">
      <alignment horizontal="left" vertical="center" wrapText="1" shrinkToFit="1"/>
    </xf>
    <xf numFmtId="0" fontId="32" fillId="0" borderId="21" xfId="3" applyFont="1" applyBorder="1" applyAlignment="1">
      <alignment horizontal="left"/>
    </xf>
    <xf numFmtId="0" fontId="32" fillId="0" borderId="22" xfId="3" applyFont="1" applyBorder="1" applyAlignment="1">
      <alignment horizontal="left"/>
    </xf>
    <xf numFmtId="0" fontId="32" fillId="0" borderId="18" xfId="3" applyFont="1" applyBorder="1" applyAlignment="1">
      <alignment horizontal="left"/>
    </xf>
    <xf numFmtId="0" fontId="31" fillId="0" borderId="5" xfId="3" applyFont="1" applyBorder="1" applyAlignment="1">
      <alignment horizontal="center" vertical="center" wrapText="1" shrinkToFit="1"/>
    </xf>
    <xf numFmtId="0" fontId="31" fillId="0" borderId="41" xfId="3" applyFont="1" applyBorder="1" applyAlignment="1">
      <alignment horizontal="center" vertical="center" wrapText="1" shrinkToFit="1"/>
    </xf>
    <xf numFmtId="0" fontId="32" fillId="0" borderId="75" xfId="3" applyFont="1" applyBorder="1" applyAlignment="1">
      <alignment horizontal="center"/>
    </xf>
    <xf numFmtId="0" fontId="32" fillId="0" borderId="76" xfId="3" applyFont="1" applyBorder="1" applyAlignment="1">
      <alignment horizontal="center"/>
    </xf>
    <xf numFmtId="0" fontId="51" fillId="24" borderId="6" xfId="3" applyFont="1" applyFill="1" applyBorder="1" applyAlignment="1">
      <alignment horizontal="center" vertical="center"/>
    </xf>
    <xf numFmtId="0" fontId="51" fillId="24" borderId="51" xfId="3" applyFont="1" applyFill="1" applyBorder="1" applyAlignment="1">
      <alignment horizontal="center" vertical="center"/>
    </xf>
    <xf numFmtId="0" fontId="51" fillId="24" borderId="17" xfId="3" applyFont="1" applyFill="1" applyBorder="1" applyAlignment="1">
      <alignment horizontal="center" vertical="center"/>
    </xf>
    <xf numFmtId="0" fontId="40" fillId="12" borderId="23" xfId="0" applyFont="1" applyFill="1" applyBorder="1" applyAlignment="1">
      <alignment horizontal="center" vertical="center"/>
    </xf>
    <xf numFmtId="0" fontId="40" fillId="12" borderId="19" xfId="0" applyFont="1" applyFill="1" applyBorder="1" applyAlignment="1">
      <alignment horizontal="center" vertical="center"/>
    </xf>
    <xf numFmtId="0" fontId="58" fillId="24" borderId="6" xfId="0" applyFont="1" applyFill="1" applyBorder="1" applyAlignment="1">
      <alignment horizontal="center" vertical="center"/>
    </xf>
    <xf numFmtId="0" fontId="58" fillId="24" borderId="51" xfId="0" applyFont="1" applyFill="1" applyBorder="1" applyAlignment="1">
      <alignment horizontal="center" vertical="center"/>
    </xf>
    <xf numFmtId="0" fontId="58" fillId="24" borderId="17" xfId="0" applyFont="1" applyFill="1" applyBorder="1" applyAlignment="1">
      <alignment horizontal="center" vertical="center"/>
    </xf>
    <xf numFmtId="0" fontId="40" fillId="18" borderId="22" xfId="0" applyFont="1" applyFill="1" applyBorder="1" applyAlignment="1">
      <alignment horizontal="center" vertical="center"/>
    </xf>
    <xf numFmtId="0" fontId="40" fillId="18" borderId="18" xfId="0" applyFont="1" applyFill="1" applyBorder="1" applyAlignment="1">
      <alignment horizontal="center" vertical="center"/>
    </xf>
    <xf numFmtId="0" fontId="40" fillId="21" borderId="21" xfId="0" applyFont="1" applyFill="1" applyBorder="1" applyAlignment="1">
      <alignment horizontal="center" vertical="center"/>
    </xf>
    <xf numFmtId="0" fontId="40" fillId="21" borderId="22" xfId="0" applyFont="1" applyFill="1" applyBorder="1" applyAlignment="1">
      <alignment horizontal="center" vertical="center"/>
    </xf>
    <xf numFmtId="0" fontId="40" fillId="21" borderId="18" xfId="0" applyFont="1" applyFill="1" applyBorder="1" applyAlignment="1">
      <alignment horizontal="center" vertical="center"/>
    </xf>
    <xf numFmtId="0" fontId="40" fillId="5" borderId="52"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0" fillId="8" borderId="51"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51" xfId="0" applyFont="1" applyFill="1" applyBorder="1" applyAlignment="1">
      <alignment horizontal="center" vertical="center" wrapText="1"/>
    </xf>
    <xf numFmtId="0" fontId="40" fillId="22" borderId="1" xfId="0" applyFont="1" applyFill="1" applyBorder="1" applyAlignment="1">
      <alignment horizontal="center" vertical="center" wrapText="1"/>
    </xf>
    <xf numFmtId="0" fontId="40" fillId="22" borderId="2" xfId="0" applyFont="1" applyFill="1" applyBorder="1" applyAlignment="1">
      <alignment horizontal="center" vertical="center" wrapText="1"/>
    </xf>
    <xf numFmtId="0" fontId="40" fillId="22" borderId="6" xfId="0" applyFont="1" applyFill="1" applyBorder="1" applyAlignment="1">
      <alignment horizontal="center" vertical="center" wrapText="1"/>
    </xf>
    <xf numFmtId="0" fontId="40" fillId="22" borderId="51" xfId="0" applyFont="1" applyFill="1" applyBorder="1" applyAlignment="1">
      <alignment horizontal="center" vertical="center" wrapText="1"/>
    </xf>
    <xf numFmtId="0" fontId="56" fillId="24" borderId="52" xfId="3" applyFont="1" applyFill="1" applyBorder="1" applyAlignment="1">
      <alignment horizontal="center" vertical="center" wrapText="1" shrinkToFit="1"/>
    </xf>
    <xf numFmtId="0" fontId="56" fillId="24" borderId="7" xfId="3" applyFont="1" applyFill="1" applyBorder="1" applyAlignment="1">
      <alignment horizontal="center" vertical="center" wrapText="1" shrinkToFit="1"/>
    </xf>
    <xf numFmtId="0" fontId="56" fillId="24" borderId="20" xfId="3" applyFont="1" applyFill="1" applyBorder="1" applyAlignment="1">
      <alignment horizontal="center" vertical="center" wrapText="1" shrinkToFit="1"/>
    </xf>
    <xf numFmtId="0" fontId="52" fillId="24" borderId="6" xfId="3" applyFont="1" applyFill="1" applyBorder="1" applyAlignment="1">
      <alignment horizontal="center" vertical="center"/>
    </xf>
    <xf numFmtId="0" fontId="52" fillId="24" borderId="51" xfId="3" applyFont="1" applyFill="1" applyBorder="1" applyAlignment="1">
      <alignment horizontal="center" vertical="center"/>
    </xf>
    <xf numFmtId="0" fontId="52" fillId="24" borderId="17" xfId="3" applyFont="1" applyFill="1" applyBorder="1" applyAlignment="1">
      <alignment horizontal="center" vertical="center"/>
    </xf>
    <xf numFmtId="0" fontId="51" fillId="24" borderId="22" xfId="3" applyFont="1" applyFill="1" applyBorder="1" applyAlignment="1">
      <alignment horizontal="center" vertical="center"/>
    </xf>
    <xf numFmtId="0" fontId="44" fillId="25" borderId="6" xfId="3" applyFont="1" applyFill="1" applyBorder="1" applyAlignment="1">
      <alignment horizontal="center" vertical="center"/>
    </xf>
    <xf numFmtId="0" fontId="53" fillId="25" borderId="51" xfId="3" applyFont="1" applyFill="1" applyBorder="1" applyAlignment="1">
      <alignment horizontal="center" vertical="center"/>
    </xf>
    <xf numFmtId="0" fontId="53" fillId="25" borderId="17" xfId="3" applyFont="1" applyFill="1" applyBorder="1" applyAlignment="1">
      <alignment horizontal="center" vertical="center"/>
    </xf>
    <xf numFmtId="0" fontId="52" fillId="25" borderId="6" xfId="3" applyFont="1" applyFill="1" applyBorder="1" applyAlignment="1">
      <alignment horizontal="center" vertical="center"/>
    </xf>
    <xf numFmtId="0" fontId="52" fillId="25" borderId="51" xfId="3" applyFont="1" applyFill="1" applyBorder="1" applyAlignment="1">
      <alignment horizontal="center" vertical="center"/>
    </xf>
    <xf numFmtId="0" fontId="52" fillId="25" borderId="17" xfId="3" applyFont="1" applyFill="1" applyBorder="1" applyAlignment="1">
      <alignment horizontal="center" vertical="center"/>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44" fillId="25" borderId="21" xfId="3" applyFont="1" applyFill="1" applyBorder="1" applyAlignment="1">
      <alignment horizontal="center" vertical="center"/>
    </xf>
    <xf numFmtId="0" fontId="53" fillId="25" borderId="22" xfId="3" applyFont="1" applyFill="1" applyBorder="1" applyAlignment="1">
      <alignment horizontal="center" vertical="center"/>
    </xf>
    <xf numFmtId="0" fontId="53" fillId="25" borderId="18" xfId="3" applyFont="1" applyFill="1" applyBorder="1" applyAlignment="1">
      <alignment horizontal="center" vertical="center"/>
    </xf>
    <xf numFmtId="0" fontId="52" fillId="25" borderId="21" xfId="3" applyFont="1" applyFill="1" applyBorder="1" applyAlignment="1">
      <alignment horizontal="center" vertical="center"/>
    </xf>
    <xf numFmtId="0" fontId="52" fillId="25" borderId="22" xfId="3" applyFont="1" applyFill="1" applyBorder="1" applyAlignment="1">
      <alignment horizontal="center" vertical="center"/>
    </xf>
    <xf numFmtId="0" fontId="52" fillId="25" borderId="18" xfId="3" applyFont="1" applyFill="1" applyBorder="1" applyAlignment="1">
      <alignment horizontal="center" vertical="center"/>
    </xf>
    <xf numFmtId="0" fontId="57" fillId="24" borderId="6" xfId="3" applyFont="1" applyFill="1" applyBorder="1" applyAlignment="1">
      <alignment horizontal="center" vertical="center"/>
    </xf>
    <xf numFmtId="0" fontId="57" fillId="24" borderId="51" xfId="3" applyFont="1" applyFill="1" applyBorder="1" applyAlignment="1">
      <alignment horizontal="center" vertical="center"/>
    </xf>
    <xf numFmtId="0" fontId="57" fillId="24" borderId="17" xfId="3" applyFont="1" applyFill="1" applyBorder="1" applyAlignment="1">
      <alignment horizontal="center" vertical="center"/>
    </xf>
    <xf numFmtId="0" fontId="60" fillId="24" borderId="6" xfId="3" applyFont="1" applyFill="1" applyBorder="1" applyAlignment="1">
      <alignment horizontal="center" vertical="center"/>
    </xf>
    <xf numFmtId="0" fontId="60" fillId="24" borderId="51" xfId="3" applyFont="1" applyFill="1" applyBorder="1" applyAlignment="1">
      <alignment horizontal="center" vertical="center"/>
    </xf>
    <xf numFmtId="0" fontId="62" fillId="0" borderId="73" xfId="3" applyFont="1" applyBorder="1" applyAlignment="1">
      <alignment horizontal="center" vertical="center" wrapText="1" shrinkToFit="1"/>
    </xf>
    <xf numFmtId="0" fontId="62" fillId="0" borderId="74" xfId="3" applyFont="1" applyBorder="1" applyAlignment="1">
      <alignment horizontal="center" vertical="center" wrapText="1" shrinkToFit="1"/>
    </xf>
    <xf numFmtId="0" fontId="17" fillId="0" borderId="75" xfId="3" applyFont="1" applyBorder="1" applyAlignment="1">
      <alignment horizontal="center"/>
    </xf>
    <xf numFmtId="0" fontId="17" fillId="0" borderId="76" xfId="3" applyFont="1" applyBorder="1" applyAlignment="1">
      <alignment horizontal="center"/>
    </xf>
    <xf numFmtId="0" fontId="60" fillId="25" borderId="6" xfId="3" applyFont="1" applyFill="1" applyBorder="1" applyAlignment="1">
      <alignment horizontal="center" vertical="center"/>
    </xf>
    <xf numFmtId="0" fontId="60" fillId="25" borderId="51" xfId="3" applyFont="1" applyFill="1" applyBorder="1" applyAlignment="1">
      <alignment horizontal="center" vertical="center"/>
    </xf>
    <xf numFmtId="0" fontId="60" fillId="25" borderId="17" xfId="3" applyFont="1" applyFill="1" applyBorder="1" applyAlignment="1">
      <alignment horizontal="center" vertical="center"/>
    </xf>
    <xf numFmtId="0" fontId="66" fillId="25" borderId="6" xfId="3" applyFont="1" applyFill="1" applyBorder="1" applyAlignment="1">
      <alignment horizontal="center" vertical="center"/>
    </xf>
    <xf numFmtId="0" fontId="66" fillId="25" borderId="51" xfId="3" applyFont="1" applyFill="1" applyBorder="1" applyAlignment="1">
      <alignment horizontal="center" vertical="center"/>
    </xf>
  </cellXfs>
  <cellStyles count="7">
    <cellStyle name="Hipervínculo" xfId="2" builtinId="8"/>
    <cellStyle name="Millares 2" xfId="5" xr:uid="{38CB10FD-5864-499A-ACD2-F78483F95A9F}"/>
    <cellStyle name="Moneda" xfId="1" builtinId="4"/>
    <cellStyle name="Moneda 2" xfId="4" xr:uid="{B039C40E-D806-4A94-9473-86A0922C1A4D}"/>
    <cellStyle name="Normal" xfId="0" builtinId="0"/>
    <cellStyle name="Normal 2" xfId="3" xr:uid="{D3F926ED-7BDB-4635-A425-FB502D53E87C}"/>
    <cellStyle name="Porcentaje 2" xfId="6" xr:uid="{E9D50599-001F-446F-B7D0-F5457A4EFAC4}"/>
  </cellStyles>
  <dxfs count="0"/>
  <tableStyles count="0" defaultTableStyle="TableStyleMedium2" defaultPivotStyle="PivotStyleLight16"/>
  <colors>
    <mruColors>
      <color rgb="FF7010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B70F-270E-4299-B1ED-943F4ABEEE09}">
  <dimension ref="A1:AMK35"/>
  <sheetViews>
    <sheetView topLeftCell="A13" zoomScale="70" zoomScaleNormal="70" workbookViewId="0">
      <selection activeCell="A13" sqref="A13:B13"/>
    </sheetView>
  </sheetViews>
  <sheetFormatPr baseColWidth="10" defaultColWidth="47.77734375" defaultRowHeight="18" x14ac:dyDescent="0.35"/>
  <cols>
    <col min="1" max="3" width="47.77734375" style="2"/>
    <col min="4" max="4" width="56" style="2" customWidth="1"/>
    <col min="5" max="6" width="47.77734375" style="1"/>
    <col min="7" max="8" width="47.77734375" style="2"/>
    <col min="9" max="11" width="47.77734375" style="3"/>
    <col min="12" max="24" width="47.77734375" style="2"/>
    <col min="25" max="27" width="47.77734375" style="17"/>
    <col min="28" max="1025" width="47.77734375" style="2"/>
  </cols>
  <sheetData>
    <row r="1" spans="1:24" customFormat="1" ht="18.600000000000001" thickBot="1" x14ac:dyDescent="0.4">
      <c r="A1" s="453" t="s">
        <v>0</v>
      </c>
      <c r="B1" s="454"/>
      <c r="C1" s="454"/>
      <c r="D1" s="454"/>
      <c r="E1" s="455"/>
      <c r="F1" s="2"/>
      <c r="G1" s="2"/>
      <c r="H1" s="3"/>
      <c r="I1" s="3"/>
      <c r="J1" s="3"/>
    </row>
    <row r="2" spans="1:24" customFormat="1" x14ac:dyDescent="0.35">
      <c r="A2" s="443" t="s">
        <v>1</v>
      </c>
      <c r="B2" s="444"/>
      <c r="C2" s="444"/>
      <c r="D2" s="444"/>
      <c r="E2" s="445"/>
      <c r="F2" s="2"/>
      <c r="G2" s="2"/>
      <c r="H2" s="3"/>
      <c r="I2" s="3"/>
      <c r="J2" s="3"/>
    </row>
    <row r="3" spans="1:24" customFormat="1" x14ac:dyDescent="0.35">
      <c r="A3" s="427" t="s">
        <v>2</v>
      </c>
      <c r="B3" s="428" t="s">
        <v>3</v>
      </c>
      <c r="C3" s="429" t="s">
        <v>4</v>
      </c>
      <c r="D3" s="428" t="s">
        <v>5</v>
      </c>
      <c r="E3" s="430" t="s">
        <v>6</v>
      </c>
      <c r="F3" s="2"/>
      <c r="G3" s="2"/>
      <c r="H3" s="3"/>
      <c r="I3" s="3"/>
      <c r="J3" s="3"/>
    </row>
    <row r="4" spans="1:24" s="27" customFormat="1" x14ac:dyDescent="0.3">
      <c r="A4" s="28"/>
      <c r="B4" s="22"/>
      <c r="C4" s="23"/>
      <c r="D4" s="24"/>
      <c r="E4" s="29"/>
      <c r="F4" s="25"/>
      <c r="G4" s="25"/>
      <c r="H4" s="26"/>
      <c r="I4" s="26"/>
      <c r="J4" s="26"/>
    </row>
    <row r="5" spans="1:24" customFormat="1" ht="18.600000000000001" thickBot="1" x14ac:dyDescent="0.4">
      <c r="A5" s="446" t="s">
        <v>7</v>
      </c>
      <c r="B5" s="447"/>
      <c r="C5" s="447"/>
      <c r="D5" s="447"/>
      <c r="E5" s="448"/>
      <c r="F5" s="2"/>
      <c r="G5" s="2"/>
      <c r="H5" s="3"/>
      <c r="I5" s="3"/>
      <c r="J5" s="3"/>
    </row>
    <row r="6" spans="1:24" customFormat="1" ht="15" thickBot="1" x14ac:dyDescent="0.35">
      <c r="A6" s="2"/>
      <c r="B6" s="2"/>
      <c r="C6" s="1"/>
      <c r="D6" s="2"/>
      <c r="E6" s="4"/>
      <c r="F6" s="4"/>
    </row>
    <row r="7" spans="1:24" customFormat="1" ht="14.4" x14ac:dyDescent="0.3">
      <c r="A7" s="443" t="s">
        <v>8</v>
      </c>
      <c r="B7" s="445"/>
      <c r="C7" s="2"/>
      <c r="D7" s="2"/>
      <c r="E7" s="4"/>
      <c r="F7" s="4"/>
      <c r="G7" s="4"/>
      <c r="H7" s="4"/>
    </row>
    <row r="8" spans="1:24" customFormat="1" ht="14.4" x14ac:dyDescent="0.3">
      <c r="A8" s="427" t="s">
        <v>9</v>
      </c>
      <c r="B8" s="430" t="s">
        <v>10</v>
      </c>
      <c r="C8" s="2"/>
      <c r="D8" s="1"/>
      <c r="E8" s="4"/>
      <c r="F8" s="4"/>
      <c r="G8" s="4"/>
      <c r="H8" s="4"/>
    </row>
    <row r="9" spans="1:24" s="2" customFormat="1" ht="18.600000000000001" thickBot="1" x14ac:dyDescent="0.4">
      <c r="A9" s="30"/>
      <c r="B9" s="31"/>
      <c r="G9" s="5"/>
      <c r="H9" s="3"/>
      <c r="I9" s="3"/>
      <c r="J9" s="3"/>
    </row>
    <row r="10" spans="1:24" s="6" customFormat="1" ht="13.8" x14ac:dyDescent="0.3">
      <c r="A10" s="2"/>
      <c r="B10" s="2"/>
      <c r="C10" s="2"/>
      <c r="D10" s="2"/>
      <c r="V10" s="7"/>
      <c r="W10" s="7"/>
      <c r="X10" s="7"/>
    </row>
    <row r="11" spans="1:24" s="6" customFormat="1" ht="12" x14ac:dyDescent="0.25">
      <c r="A11" s="449" t="s">
        <v>11</v>
      </c>
      <c r="B11" s="450"/>
      <c r="C11" s="449" t="s">
        <v>12</v>
      </c>
      <c r="D11" s="450"/>
      <c r="V11" s="7"/>
      <c r="W11" s="7"/>
      <c r="X11" s="7"/>
    </row>
    <row r="12" spans="1:24" s="6" customFormat="1" ht="12" x14ac:dyDescent="0.25">
      <c r="A12" s="451" t="s">
        <v>13</v>
      </c>
      <c r="B12" s="452"/>
      <c r="C12" s="431" t="s">
        <v>14</v>
      </c>
      <c r="D12" s="431" t="s">
        <v>15</v>
      </c>
      <c r="V12" s="7"/>
      <c r="W12" s="7"/>
      <c r="X12" s="7"/>
    </row>
    <row r="13" spans="1:24" s="10" customFormat="1" ht="120.6" customHeight="1" x14ac:dyDescent="0.25">
      <c r="A13" s="458" t="s">
        <v>16</v>
      </c>
      <c r="B13" s="459"/>
      <c r="C13" s="9" t="s">
        <v>97</v>
      </c>
      <c r="D13" s="63"/>
      <c r="V13" s="11"/>
      <c r="W13" s="11"/>
      <c r="X13" s="11"/>
    </row>
    <row r="14" spans="1:24" s="10" customFormat="1" ht="26.55" customHeight="1" x14ac:dyDescent="0.25">
      <c r="A14" s="458" t="s">
        <v>17</v>
      </c>
      <c r="B14" s="459"/>
      <c r="C14" s="9" t="s">
        <v>97</v>
      </c>
      <c r="D14" s="12"/>
      <c r="E14" s="13"/>
      <c r="V14" s="11"/>
      <c r="W14" s="11"/>
      <c r="X14" s="11"/>
    </row>
    <row r="15" spans="1:24" s="10" customFormat="1" ht="126" customHeight="1" x14ac:dyDescent="0.25">
      <c r="A15" s="458" t="s">
        <v>18</v>
      </c>
      <c r="B15" s="459"/>
      <c r="C15" s="9" t="s">
        <v>97</v>
      </c>
      <c r="D15" s="8"/>
      <c r="V15" s="11"/>
      <c r="W15" s="11"/>
      <c r="X15" s="11"/>
    </row>
    <row r="16" spans="1:24" s="10" customFormat="1" ht="144" customHeight="1" x14ac:dyDescent="0.25">
      <c r="A16" s="458" t="s">
        <v>19</v>
      </c>
      <c r="B16" s="459"/>
      <c r="C16" s="9" t="s">
        <v>97</v>
      </c>
      <c r="D16" s="8"/>
      <c r="V16" s="11"/>
      <c r="W16" s="11"/>
      <c r="X16" s="11"/>
    </row>
    <row r="17" spans="1:27" s="10" customFormat="1" ht="204.75" customHeight="1" x14ac:dyDescent="0.25">
      <c r="A17" s="458" t="s">
        <v>20</v>
      </c>
      <c r="B17" s="459"/>
      <c r="C17" s="9" t="s">
        <v>97</v>
      </c>
      <c r="D17" s="92"/>
      <c r="E17" s="41"/>
      <c r="V17" s="11"/>
      <c r="W17" s="11"/>
      <c r="X17" s="11"/>
    </row>
    <row r="18" spans="1:27" s="10" customFormat="1" ht="35.549999999999997" customHeight="1" x14ac:dyDescent="0.25">
      <c r="A18" s="458" t="s">
        <v>21</v>
      </c>
      <c r="B18" s="459"/>
      <c r="C18" s="9" t="s">
        <v>97</v>
      </c>
      <c r="D18" s="14"/>
      <c r="V18" s="11"/>
      <c r="W18" s="11"/>
      <c r="X18" s="11"/>
    </row>
    <row r="19" spans="1:27" s="10" customFormat="1" ht="48" customHeight="1" x14ac:dyDescent="0.25">
      <c r="A19" s="458" t="s">
        <v>22</v>
      </c>
      <c r="B19" s="459"/>
      <c r="C19" s="9" t="s">
        <v>97</v>
      </c>
      <c r="D19" s="14"/>
      <c r="V19" s="11"/>
      <c r="W19" s="11"/>
      <c r="X19" s="11"/>
    </row>
    <row r="20" spans="1:27" s="10" customFormat="1" ht="157.94999999999999" customHeight="1" x14ac:dyDescent="0.25">
      <c r="A20" s="458" t="s">
        <v>23</v>
      </c>
      <c r="B20" s="459"/>
      <c r="C20" s="9" t="s">
        <v>97</v>
      </c>
      <c r="D20" s="14"/>
      <c r="V20" s="11"/>
      <c r="W20" s="11"/>
      <c r="X20" s="11"/>
    </row>
    <row r="21" spans="1:27" s="10" customFormat="1" ht="155.55000000000001" customHeight="1" x14ac:dyDescent="0.25">
      <c r="A21" s="458" t="s">
        <v>24</v>
      </c>
      <c r="B21" s="459"/>
      <c r="C21" s="9" t="s">
        <v>97</v>
      </c>
      <c r="D21" s="14"/>
      <c r="V21" s="11"/>
      <c r="W21" s="11"/>
      <c r="X21" s="11"/>
    </row>
    <row r="22" spans="1:27" s="10" customFormat="1" ht="120.6" customHeight="1" x14ac:dyDescent="0.25">
      <c r="A22" s="458" t="s">
        <v>25</v>
      </c>
      <c r="B22" s="459"/>
      <c r="C22" s="9" t="s">
        <v>97</v>
      </c>
      <c r="D22" s="15"/>
      <c r="E22" s="11"/>
      <c r="V22" s="11"/>
      <c r="W22" s="11"/>
      <c r="X22" s="11"/>
    </row>
    <row r="23" spans="1:27" s="10" customFormat="1" ht="12" x14ac:dyDescent="0.25">
      <c r="A23" s="458" t="s">
        <v>26</v>
      </c>
      <c r="B23" s="459"/>
      <c r="C23" s="9" t="s">
        <v>97</v>
      </c>
      <c r="D23" s="14"/>
      <c r="V23" s="11"/>
      <c r="W23" s="11"/>
      <c r="X23" s="11"/>
    </row>
    <row r="24" spans="1:27" s="6" customFormat="1" ht="12" x14ac:dyDescent="0.25">
      <c r="E24" s="16"/>
      <c r="F24" s="16"/>
      <c r="Y24" s="7"/>
      <c r="Z24" s="7"/>
      <c r="AA24" s="7"/>
    </row>
    <row r="25" spans="1:27" s="6" customFormat="1" ht="12" x14ac:dyDescent="0.25">
      <c r="E25" s="16"/>
      <c r="F25" s="16"/>
      <c r="Y25" s="7"/>
      <c r="Z25" s="7"/>
      <c r="AA25" s="7"/>
    </row>
    <row r="26" spans="1:27" s="6" customFormat="1" ht="29.55" customHeight="1" x14ac:dyDescent="0.25">
      <c r="A26" s="456" t="s">
        <v>27</v>
      </c>
      <c r="B26" s="456"/>
      <c r="C26" s="456"/>
      <c r="D26" s="456"/>
      <c r="E26" s="16"/>
      <c r="F26" s="16"/>
      <c r="Y26" s="7"/>
      <c r="Z26" s="7"/>
      <c r="AA26" s="7"/>
    </row>
    <row r="27" spans="1:27" s="6" customFormat="1" ht="12" x14ac:dyDescent="0.25">
      <c r="A27" s="457" t="s">
        <v>28</v>
      </c>
      <c r="B27" s="457"/>
      <c r="C27" s="457"/>
      <c r="D27" s="457"/>
      <c r="E27" s="16"/>
      <c r="F27" s="16"/>
      <c r="Y27" s="7"/>
      <c r="Z27" s="7"/>
      <c r="AA27" s="7"/>
    </row>
    <row r="28" spans="1:27" s="6" customFormat="1" ht="12" x14ac:dyDescent="0.25">
      <c r="E28" s="16"/>
      <c r="F28" s="16"/>
      <c r="Y28" s="7"/>
      <c r="Z28" s="7"/>
      <c r="AA28" s="7"/>
    </row>
    <row r="29" spans="1:27" s="6" customFormat="1" ht="12" x14ac:dyDescent="0.25">
      <c r="E29" s="16"/>
      <c r="F29" s="16"/>
      <c r="Y29" s="7"/>
      <c r="Z29" s="7"/>
      <c r="AA29" s="7"/>
    </row>
    <row r="30" spans="1:27" s="6" customFormat="1" ht="12" x14ac:dyDescent="0.25">
      <c r="E30" s="16"/>
      <c r="F30" s="16"/>
      <c r="Y30" s="7"/>
      <c r="Z30" s="7"/>
      <c r="AA30" s="7"/>
    </row>
    <row r="31" spans="1:27" s="6" customFormat="1" ht="12" x14ac:dyDescent="0.25">
      <c r="E31" s="16"/>
      <c r="F31" s="16"/>
      <c r="Y31" s="7"/>
      <c r="Z31" s="7"/>
      <c r="AA31" s="7"/>
    </row>
    <row r="32" spans="1:27" s="6" customFormat="1" ht="12" x14ac:dyDescent="0.25">
      <c r="E32" s="16"/>
      <c r="F32" s="16"/>
      <c r="Y32" s="7"/>
      <c r="Z32" s="7"/>
      <c r="AA32" s="7"/>
    </row>
    <row r="33" spans="1:27" s="6" customFormat="1" ht="12" x14ac:dyDescent="0.25">
      <c r="E33" s="16"/>
      <c r="F33" s="16"/>
      <c r="Y33" s="7"/>
      <c r="Z33" s="7"/>
      <c r="AA33" s="7"/>
    </row>
    <row r="34" spans="1:27" s="6" customFormat="1" ht="12" x14ac:dyDescent="0.25">
      <c r="E34" s="16"/>
      <c r="F34" s="16"/>
      <c r="Y34" s="7"/>
      <c r="Z34" s="7"/>
      <c r="AA34" s="7"/>
    </row>
    <row r="35" spans="1:27" x14ac:dyDescent="0.35">
      <c r="A35" s="6"/>
      <c r="B35" s="6"/>
      <c r="C35" s="6"/>
      <c r="D35" s="6"/>
    </row>
  </sheetData>
  <mergeCells count="20">
    <mergeCell ref="A26:D26"/>
    <mergeCell ref="A27:D27"/>
    <mergeCell ref="A7:B7"/>
    <mergeCell ref="A19:B19"/>
    <mergeCell ref="A20:B20"/>
    <mergeCell ref="A21:B21"/>
    <mergeCell ref="A22:B22"/>
    <mergeCell ref="A23:B23"/>
    <mergeCell ref="A13:B13"/>
    <mergeCell ref="A14:B14"/>
    <mergeCell ref="A15:B15"/>
    <mergeCell ref="A16:B16"/>
    <mergeCell ref="A17:B17"/>
    <mergeCell ref="A18:B18"/>
    <mergeCell ref="C11:D11"/>
    <mergeCell ref="A2:E2"/>
    <mergeCell ref="A5:E5"/>
    <mergeCell ref="A11:B11"/>
    <mergeCell ref="A12:B12"/>
    <mergeCell ref="A1:E1"/>
  </mergeCells>
  <dataValidations count="1">
    <dataValidation type="list" allowBlank="1" showInputMessage="1" showErrorMessage="1" sqref="C13:C23" xr:uid="{56E9C152-2278-4114-837D-70B80D4C6995}">
      <formula1>"si,no,no procede"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0D34-D9AC-4588-AE14-2F6FD1A0DD57}">
  <dimension ref="A1:AMA14"/>
  <sheetViews>
    <sheetView zoomScale="85" zoomScaleNormal="85" workbookViewId="0">
      <selection activeCell="E15" sqref="E15"/>
    </sheetView>
  </sheetViews>
  <sheetFormatPr baseColWidth="10" defaultColWidth="11.5546875" defaultRowHeight="15" customHeight="1" x14ac:dyDescent="0.3"/>
  <cols>
    <col min="1" max="1" width="63.6640625" customWidth="1"/>
    <col min="2" max="2" width="22.77734375" bestFit="1" customWidth="1"/>
    <col min="3" max="5" width="22.77734375" customWidth="1"/>
    <col min="6" max="6" width="25.21875" bestFit="1" customWidth="1"/>
    <col min="7" max="7" width="48.44140625" customWidth="1"/>
  </cols>
  <sheetData>
    <row r="1" spans="1:1015" s="18" customFormat="1" ht="35.549999999999997" customHeight="1" thickBot="1" x14ac:dyDescent="0.35">
      <c r="A1" s="462" t="s">
        <v>0</v>
      </c>
      <c r="B1" s="463"/>
      <c r="C1" s="463"/>
      <c r="D1" s="463"/>
      <c r="E1" s="463"/>
      <c r="F1" s="463"/>
      <c r="G1" s="464"/>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row>
    <row r="2" spans="1:1015" s="21" customFormat="1" ht="22.05" customHeight="1" thickBot="1" x14ac:dyDescent="0.35">
      <c r="A2" s="465" t="s">
        <v>29</v>
      </c>
      <c r="B2" s="466"/>
      <c r="C2" s="470"/>
      <c r="D2" s="471"/>
      <c r="E2" s="471"/>
      <c r="F2" s="471"/>
      <c r="G2" s="472"/>
    </row>
    <row r="3" spans="1:1015" s="18" customFormat="1" ht="16.2" thickBot="1" x14ac:dyDescent="0.35">
      <c r="A3" s="465" t="s">
        <v>30</v>
      </c>
      <c r="B3" s="467"/>
      <c r="C3" s="473"/>
      <c r="D3" s="474"/>
      <c r="E3" s="474"/>
      <c r="F3" s="474"/>
      <c r="G3" s="475"/>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c r="IZ3" s="19"/>
      <c r="JA3" s="19"/>
      <c r="JB3" s="19"/>
      <c r="JC3" s="19"/>
      <c r="JD3" s="19"/>
      <c r="JE3" s="19"/>
      <c r="JF3" s="19"/>
      <c r="JG3" s="19"/>
      <c r="JH3" s="19"/>
      <c r="JI3" s="19"/>
      <c r="JJ3" s="19"/>
      <c r="JK3" s="19"/>
      <c r="JL3" s="19"/>
      <c r="JM3" s="19"/>
      <c r="JN3" s="19"/>
      <c r="JO3" s="19"/>
      <c r="JP3" s="19"/>
      <c r="JQ3" s="19"/>
      <c r="JR3" s="19"/>
      <c r="JS3" s="19"/>
      <c r="JT3" s="19"/>
      <c r="JU3" s="19"/>
      <c r="JV3" s="19"/>
      <c r="JW3" s="19"/>
      <c r="JX3" s="19"/>
      <c r="JY3" s="19"/>
      <c r="JZ3" s="19"/>
      <c r="KA3" s="19"/>
      <c r="KB3" s="19"/>
      <c r="KC3" s="19"/>
      <c r="KD3" s="19"/>
      <c r="KE3" s="19"/>
      <c r="KF3" s="19"/>
      <c r="KG3" s="19"/>
      <c r="KH3" s="19"/>
      <c r="KI3" s="19"/>
      <c r="KJ3" s="19"/>
      <c r="KK3" s="19"/>
      <c r="KL3" s="19"/>
      <c r="KM3" s="19"/>
      <c r="KN3" s="19"/>
      <c r="KO3" s="19"/>
      <c r="KP3" s="19"/>
      <c r="KQ3" s="19"/>
      <c r="KR3" s="19"/>
      <c r="KS3" s="19"/>
      <c r="KT3" s="19"/>
      <c r="KU3" s="19"/>
      <c r="KV3" s="19"/>
      <c r="KW3" s="19"/>
      <c r="KX3" s="19"/>
      <c r="KY3" s="19"/>
      <c r="KZ3" s="19"/>
      <c r="LA3" s="19"/>
      <c r="LB3" s="19"/>
      <c r="LC3" s="19"/>
      <c r="LD3" s="19"/>
      <c r="LE3" s="19"/>
      <c r="LF3" s="19"/>
      <c r="LG3" s="19"/>
      <c r="LH3" s="19"/>
      <c r="LI3" s="19"/>
      <c r="LJ3" s="19"/>
      <c r="LK3" s="19"/>
      <c r="LL3" s="19"/>
      <c r="LM3" s="19"/>
      <c r="LN3" s="19"/>
      <c r="LO3" s="19"/>
      <c r="LP3" s="19"/>
      <c r="LQ3" s="19"/>
      <c r="LR3" s="19"/>
      <c r="LS3" s="19"/>
      <c r="LT3" s="19"/>
      <c r="LU3" s="19"/>
      <c r="LV3" s="19"/>
      <c r="LW3" s="19"/>
      <c r="LX3" s="19"/>
      <c r="LY3" s="19"/>
      <c r="LZ3" s="19"/>
      <c r="MA3" s="19"/>
      <c r="MB3" s="19"/>
      <c r="MC3" s="19"/>
      <c r="MD3" s="19"/>
      <c r="ME3" s="19"/>
      <c r="MF3" s="19"/>
      <c r="MG3" s="19"/>
      <c r="MH3" s="19"/>
      <c r="MI3" s="19"/>
      <c r="MJ3" s="19"/>
      <c r="MK3" s="19"/>
      <c r="ML3" s="19"/>
      <c r="MM3" s="19"/>
      <c r="MN3" s="19"/>
      <c r="MO3" s="19"/>
      <c r="MP3" s="19"/>
      <c r="MQ3" s="19"/>
      <c r="MR3" s="19"/>
      <c r="MS3" s="19"/>
      <c r="MT3" s="19"/>
      <c r="MU3" s="19"/>
      <c r="MV3" s="19"/>
      <c r="MW3" s="19"/>
      <c r="MX3" s="19"/>
      <c r="MY3" s="19"/>
      <c r="MZ3" s="19"/>
      <c r="NA3" s="19"/>
      <c r="NB3" s="19"/>
      <c r="NC3" s="19"/>
      <c r="ND3" s="19"/>
      <c r="NE3" s="19"/>
      <c r="NF3" s="19"/>
      <c r="NG3" s="19"/>
      <c r="NH3" s="19"/>
      <c r="NI3" s="19"/>
      <c r="NJ3" s="19"/>
      <c r="NK3" s="19"/>
      <c r="NL3" s="19"/>
      <c r="NM3" s="19"/>
      <c r="NN3" s="19"/>
      <c r="NO3" s="19"/>
      <c r="NP3" s="19"/>
      <c r="NQ3" s="19"/>
      <c r="NR3" s="19"/>
      <c r="NS3" s="19"/>
      <c r="NT3" s="19"/>
      <c r="NU3" s="19"/>
      <c r="NV3" s="19"/>
      <c r="NW3" s="19"/>
      <c r="NX3" s="19"/>
      <c r="NY3" s="19"/>
      <c r="NZ3" s="19"/>
      <c r="OA3" s="19"/>
      <c r="OB3" s="19"/>
      <c r="OC3" s="19"/>
      <c r="OD3" s="19"/>
      <c r="OE3" s="19"/>
      <c r="OF3" s="19"/>
      <c r="OG3" s="19"/>
      <c r="OH3" s="19"/>
      <c r="OI3" s="19"/>
      <c r="OJ3" s="19"/>
      <c r="OK3" s="19"/>
      <c r="OL3" s="19"/>
      <c r="OM3" s="19"/>
      <c r="ON3" s="19"/>
      <c r="OO3" s="19"/>
      <c r="OP3" s="19"/>
      <c r="OQ3" s="19"/>
      <c r="OR3" s="19"/>
      <c r="OS3" s="19"/>
      <c r="OT3" s="19"/>
      <c r="OU3" s="19"/>
      <c r="OV3" s="19"/>
      <c r="OW3" s="19"/>
      <c r="OX3" s="19"/>
      <c r="OY3" s="19"/>
      <c r="OZ3" s="19"/>
      <c r="PA3" s="19"/>
      <c r="PB3" s="19"/>
      <c r="PC3" s="19"/>
      <c r="PD3" s="19"/>
      <c r="PE3" s="19"/>
      <c r="PF3" s="19"/>
      <c r="PG3" s="19"/>
      <c r="PH3" s="19"/>
      <c r="PI3" s="19"/>
      <c r="PJ3" s="19"/>
      <c r="PK3" s="19"/>
      <c r="PL3" s="19"/>
      <c r="PM3" s="19"/>
      <c r="PN3" s="19"/>
      <c r="PO3" s="19"/>
      <c r="PP3" s="19"/>
      <c r="PQ3" s="19"/>
      <c r="PR3" s="19"/>
      <c r="PS3" s="19"/>
      <c r="PT3" s="19"/>
      <c r="PU3" s="19"/>
      <c r="PV3" s="19"/>
      <c r="PW3" s="19"/>
      <c r="PX3" s="19"/>
      <c r="PY3" s="19"/>
      <c r="PZ3" s="19"/>
      <c r="QA3" s="19"/>
      <c r="QB3" s="19"/>
      <c r="QC3" s="19"/>
      <c r="QD3" s="19"/>
      <c r="QE3" s="19"/>
      <c r="QF3" s="19"/>
      <c r="QG3" s="19"/>
      <c r="QH3" s="19"/>
      <c r="QI3" s="19"/>
      <c r="QJ3" s="19"/>
      <c r="QK3" s="19"/>
      <c r="QL3" s="19"/>
      <c r="QM3" s="19"/>
      <c r="QN3" s="19"/>
      <c r="QO3" s="19"/>
      <c r="QP3" s="19"/>
      <c r="QQ3" s="19"/>
      <c r="QR3" s="19"/>
      <c r="QS3" s="19"/>
      <c r="QT3" s="19"/>
      <c r="QU3" s="19"/>
      <c r="QV3" s="19"/>
      <c r="QW3" s="19"/>
      <c r="QX3" s="19"/>
      <c r="QY3" s="19"/>
      <c r="QZ3" s="19"/>
      <c r="RA3" s="19"/>
      <c r="RB3" s="19"/>
      <c r="RC3" s="19"/>
      <c r="RD3" s="19"/>
      <c r="RE3" s="19"/>
      <c r="RF3" s="19"/>
      <c r="RG3" s="19"/>
      <c r="RH3" s="19"/>
      <c r="RI3" s="19"/>
      <c r="RJ3" s="19"/>
      <c r="RK3" s="19"/>
      <c r="RL3" s="19"/>
      <c r="RM3" s="19"/>
      <c r="RN3" s="19"/>
      <c r="RO3" s="19"/>
      <c r="RP3" s="19"/>
      <c r="RQ3" s="19"/>
      <c r="RR3" s="19"/>
      <c r="RS3" s="19"/>
      <c r="RT3" s="19"/>
      <c r="RU3" s="19"/>
      <c r="RV3" s="19"/>
      <c r="RW3" s="19"/>
      <c r="RX3" s="19"/>
      <c r="RY3" s="19"/>
      <c r="RZ3" s="19"/>
      <c r="SA3" s="19"/>
      <c r="SB3" s="19"/>
      <c r="SC3" s="19"/>
      <c r="SD3" s="19"/>
      <c r="SE3" s="19"/>
      <c r="SF3" s="19"/>
      <c r="SG3" s="19"/>
      <c r="SH3" s="19"/>
      <c r="SI3" s="19"/>
      <c r="SJ3" s="19"/>
      <c r="SK3" s="19"/>
      <c r="SL3" s="19"/>
      <c r="SM3" s="19"/>
      <c r="SN3" s="19"/>
      <c r="SO3" s="19"/>
      <c r="SP3" s="19"/>
      <c r="SQ3" s="19"/>
      <c r="SR3" s="19"/>
      <c r="SS3" s="19"/>
      <c r="ST3" s="19"/>
      <c r="SU3" s="19"/>
      <c r="SV3" s="19"/>
      <c r="SW3" s="19"/>
      <c r="SX3" s="19"/>
      <c r="SY3" s="19"/>
      <c r="SZ3" s="19"/>
      <c r="TA3" s="19"/>
      <c r="TB3" s="19"/>
      <c r="TC3" s="19"/>
      <c r="TD3" s="19"/>
      <c r="TE3" s="19"/>
      <c r="TF3" s="19"/>
      <c r="TG3" s="19"/>
      <c r="TH3" s="19"/>
      <c r="TI3" s="19"/>
      <c r="TJ3" s="19"/>
      <c r="TK3" s="19"/>
      <c r="TL3" s="19"/>
      <c r="TM3" s="19"/>
      <c r="TN3" s="19"/>
      <c r="TO3" s="19"/>
      <c r="TP3" s="19"/>
      <c r="TQ3" s="19"/>
      <c r="TR3" s="19"/>
      <c r="TS3" s="19"/>
      <c r="TT3" s="19"/>
      <c r="TU3" s="19"/>
      <c r="TV3" s="19"/>
      <c r="TW3" s="19"/>
      <c r="TX3" s="19"/>
      <c r="TY3" s="19"/>
      <c r="TZ3" s="19"/>
      <c r="UA3" s="19"/>
      <c r="UB3" s="19"/>
      <c r="UC3" s="19"/>
      <c r="UD3" s="19"/>
      <c r="UE3" s="19"/>
      <c r="UF3" s="19"/>
      <c r="UG3" s="19"/>
      <c r="UH3" s="19"/>
      <c r="UI3" s="19"/>
      <c r="UJ3" s="19"/>
      <c r="UK3" s="19"/>
      <c r="UL3" s="19"/>
      <c r="UM3" s="19"/>
      <c r="UN3" s="19"/>
      <c r="UO3" s="19"/>
      <c r="UP3" s="19"/>
      <c r="UQ3" s="19"/>
      <c r="UR3" s="19"/>
      <c r="US3" s="19"/>
      <c r="UT3" s="19"/>
      <c r="UU3" s="19"/>
      <c r="UV3" s="19"/>
      <c r="UW3" s="19"/>
      <c r="UX3" s="19"/>
      <c r="UY3" s="19"/>
      <c r="UZ3" s="19"/>
      <c r="VA3" s="19"/>
      <c r="VB3" s="19"/>
      <c r="VC3" s="19"/>
      <c r="VD3" s="19"/>
      <c r="VE3" s="19"/>
      <c r="VF3" s="19"/>
      <c r="VG3" s="19"/>
      <c r="VH3" s="19"/>
      <c r="VI3" s="19"/>
      <c r="VJ3" s="19"/>
      <c r="VK3" s="19"/>
      <c r="VL3" s="19"/>
      <c r="VM3" s="19"/>
      <c r="VN3" s="19"/>
      <c r="VO3" s="19"/>
      <c r="VP3" s="19"/>
      <c r="VQ3" s="19"/>
      <c r="VR3" s="19"/>
      <c r="VS3" s="19"/>
      <c r="VT3" s="19"/>
      <c r="VU3" s="19"/>
      <c r="VV3" s="19"/>
      <c r="VW3" s="19"/>
      <c r="VX3" s="19"/>
      <c r="VY3" s="19"/>
      <c r="VZ3" s="19"/>
      <c r="WA3" s="19"/>
      <c r="WB3" s="19"/>
      <c r="WC3" s="19"/>
      <c r="WD3" s="19"/>
      <c r="WE3" s="19"/>
      <c r="WF3" s="19"/>
      <c r="WG3" s="19"/>
      <c r="WH3" s="19"/>
      <c r="WI3" s="19"/>
      <c r="WJ3" s="19"/>
      <c r="WK3" s="19"/>
      <c r="WL3" s="19"/>
      <c r="WM3" s="19"/>
      <c r="WN3" s="19"/>
      <c r="WO3" s="19"/>
      <c r="WP3" s="19"/>
      <c r="WQ3" s="19"/>
      <c r="WR3" s="19"/>
      <c r="WS3" s="19"/>
      <c r="WT3" s="19"/>
      <c r="WU3" s="19"/>
      <c r="WV3" s="19"/>
      <c r="WW3" s="19"/>
      <c r="WX3" s="19"/>
      <c r="WY3" s="19"/>
      <c r="WZ3" s="19"/>
      <c r="XA3" s="19"/>
      <c r="XB3" s="19"/>
      <c r="XC3" s="19"/>
      <c r="XD3" s="19"/>
      <c r="XE3" s="19"/>
      <c r="XF3" s="19"/>
      <c r="XG3" s="19"/>
      <c r="XH3" s="19"/>
      <c r="XI3" s="19"/>
      <c r="XJ3" s="19"/>
      <c r="XK3" s="19"/>
      <c r="XL3" s="19"/>
      <c r="XM3" s="19"/>
      <c r="XN3" s="19"/>
      <c r="XO3" s="19"/>
      <c r="XP3" s="19"/>
      <c r="XQ3" s="19"/>
      <c r="XR3" s="19"/>
      <c r="XS3" s="19"/>
      <c r="XT3" s="19"/>
      <c r="XU3" s="19"/>
      <c r="XV3" s="19"/>
      <c r="XW3" s="19"/>
      <c r="XX3" s="19"/>
      <c r="XY3" s="19"/>
      <c r="XZ3" s="19"/>
      <c r="YA3" s="19"/>
      <c r="YB3" s="19"/>
      <c r="YC3" s="19"/>
      <c r="YD3" s="19"/>
      <c r="YE3" s="19"/>
      <c r="YF3" s="19"/>
      <c r="YG3" s="19"/>
      <c r="YH3" s="19"/>
      <c r="YI3" s="19"/>
      <c r="YJ3" s="19"/>
      <c r="YK3" s="19"/>
      <c r="YL3" s="19"/>
      <c r="YM3" s="19"/>
      <c r="YN3" s="19"/>
      <c r="YO3" s="19"/>
      <c r="YP3" s="19"/>
      <c r="YQ3" s="19"/>
      <c r="YR3" s="19"/>
      <c r="YS3" s="19"/>
      <c r="YT3" s="19"/>
      <c r="YU3" s="19"/>
      <c r="YV3" s="19"/>
      <c r="YW3" s="19"/>
      <c r="YX3" s="19"/>
      <c r="YY3" s="19"/>
      <c r="YZ3" s="19"/>
      <c r="ZA3" s="19"/>
      <c r="ZB3" s="19"/>
      <c r="ZC3" s="19"/>
      <c r="ZD3" s="19"/>
      <c r="ZE3" s="19"/>
      <c r="ZF3" s="19"/>
      <c r="ZG3" s="19"/>
      <c r="ZH3" s="19"/>
      <c r="ZI3" s="19"/>
      <c r="ZJ3" s="19"/>
      <c r="ZK3" s="19"/>
      <c r="ZL3" s="19"/>
      <c r="ZM3" s="19"/>
      <c r="ZN3" s="19"/>
      <c r="ZO3" s="19"/>
      <c r="ZP3" s="19"/>
      <c r="ZQ3" s="19"/>
      <c r="ZR3" s="19"/>
      <c r="ZS3" s="19"/>
      <c r="ZT3" s="19"/>
      <c r="ZU3" s="19"/>
      <c r="ZV3" s="19"/>
      <c r="ZW3" s="19"/>
      <c r="ZX3" s="19"/>
      <c r="ZY3" s="19"/>
      <c r="ZZ3" s="19"/>
      <c r="AAA3" s="19"/>
      <c r="AAB3" s="19"/>
      <c r="AAC3" s="19"/>
      <c r="AAD3" s="19"/>
      <c r="AAE3" s="19"/>
      <c r="AAF3" s="19"/>
      <c r="AAG3" s="19"/>
      <c r="AAH3" s="19"/>
      <c r="AAI3" s="19"/>
      <c r="AAJ3" s="19"/>
      <c r="AAK3" s="19"/>
      <c r="AAL3" s="19"/>
      <c r="AAM3" s="19"/>
      <c r="AAN3" s="19"/>
      <c r="AAO3" s="19"/>
      <c r="AAP3" s="19"/>
      <c r="AAQ3" s="19"/>
      <c r="AAR3" s="19"/>
      <c r="AAS3" s="19"/>
      <c r="AAT3" s="19"/>
      <c r="AAU3" s="19"/>
      <c r="AAV3" s="19"/>
      <c r="AAW3" s="19"/>
      <c r="AAX3" s="19"/>
      <c r="AAY3" s="19"/>
      <c r="AAZ3" s="19"/>
      <c r="ABA3" s="19"/>
      <c r="ABB3" s="19"/>
      <c r="ABC3" s="19"/>
      <c r="ABD3" s="19"/>
      <c r="ABE3" s="19"/>
      <c r="ABF3" s="19"/>
      <c r="ABG3" s="19"/>
      <c r="ABH3" s="19"/>
      <c r="ABI3" s="19"/>
      <c r="ABJ3" s="19"/>
      <c r="ABK3" s="19"/>
      <c r="ABL3" s="19"/>
      <c r="ABM3" s="19"/>
      <c r="ABN3" s="19"/>
      <c r="ABO3" s="19"/>
      <c r="ABP3" s="19"/>
      <c r="ABQ3" s="19"/>
      <c r="ABR3" s="19"/>
      <c r="ABS3" s="19"/>
      <c r="ABT3" s="19"/>
      <c r="ABU3" s="19"/>
      <c r="ABV3" s="19"/>
      <c r="ABW3" s="19"/>
      <c r="ABX3" s="19"/>
      <c r="ABY3" s="19"/>
      <c r="ABZ3" s="19"/>
      <c r="ACA3" s="19"/>
      <c r="ACB3" s="19"/>
      <c r="ACC3" s="19"/>
      <c r="ACD3" s="19"/>
      <c r="ACE3" s="19"/>
      <c r="ACF3" s="19"/>
      <c r="ACG3" s="19"/>
      <c r="ACH3" s="19"/>
      <c r="ACI3" s="19"/>
      <c r="ACJ3" s="19"/>
      <c r="ACK3" s="19"/>
      <c r="ACL3" s="19"/>
      <c r="ACM3" s="19"/>
      <c r="ACN3" s="19"/>
      <c r="ACO3" s="19"/>
      <c r="ACP3" s="19"/>
      <c r="ACQ3" s="19"/>
      <c r="ACR3" s="19"/>
      <c r="ACS3" s="19"/>
      <c r="ACT3" s="19"/>
      <c r="ACU3" s="19"/>
      <c r="ACV3" s="19"/>
      <c r="ACW3" s="19"/>
      <c r="ACX3" s="19"/>
      <c r="ACY3" s="19"/>
      <c r="ACZ3" s="19"/>
      <c r="ADA3" s="19"/>
      <c r="ADB3" s="19"/>
      <c r="ADC3" s="19"/>
      <c r="ADD3" s="19"/>
      <c r="ADE3" s="19"/>
      <c r="ADF3" s="19"/>
      <c r="ADG3" s="19"/>
      <c r="ADH3" s="19"/>
      <c r="ADI3" s="19"/>
      <c r="ADJ3" s="19"/>
      <c r="ADK3" s="19"/>
      <c r="ADL3" s="19"/>
      <c r="ADM3" s="19"/>
      <c r="ADN3" s="19"/>
      <c r="ADO3" s="19"/>
      <c r="ADP3" s="19"/>
      <c r="ADQ3" s="19"/>
      <c r="ADR3" s="19"/>
      <c r="ADS3" s="19"/>
      <c r="ADT3" s="19"/>
      <c r="ADU3" s="19"/>
      <c r="ADV3" s="19"/>
      <c r="ADW3" s="19"/>
      <c r="ADX3" s="19"/>
      <c r="ADY3" s="19"/>
      <c r="ADZ3" s="19"/>
      <c r="AEA3" s="19"/>
      <c r="AEB3" s="19"/>
      <c r="AEC3" s="19"/>
      <c r="AED3" s="19"/>
      <c r="AEE3" s="19"/>
      <c r="AEF3" s="19"/>
      <c r="AEG3" s="19"/>
      <c r="AEH3" s="19"/>
      <c r="AEI3" s="19"/>
      <c r="AEJ3" s="19"/>
      <c r="AEK3" s="19"/>
      <c r="AEL3" s="19"/>
      <c r="AEM3" s="19"/>
      <c r="AEN3" s="19"/>
      <c r="AEO3" s="19"/>
      <c r="AEP3" s="19"/>
      <c r="AEQ3" s="19"/>
      <c r="AER3" s="19"/>
      <c r="AES3" s="19"/>
      <c r="AET3" s="19"/>
      <c r="AEU3" s="19"/>
      <c r="AEV3" s="19"/>
      <c r="AEW3" s="19"/>
      <c r="AEX3" s="19"/>
      <c r="AEY3" s="19"/>
      <c r="AEZ3" s="19"/>
      <c r="AFA3" s="19"/>
      <c r="AFB3" s="19"/>
      <c r="AFC3" s="19"/>
      <c r="AFD3" s="19"/>
      <c r="AFE3" s="19"/>
      <c r="AFF3" s="19"/>
      <c r="AFG3" s="19"/>
      <c r="AFH3" s="19"/>
      <c r="AFI3" s="19"/>
      <c r="AFJ3" s="19"/>
      <c r="AFK3" s="19"/>
      <c r="AFL3" s="19"/>
      <c r="AFM3" s="19"/>
      <c r="AFN3" s="19"/>
      <c r="AFO3" s="19"/>
      <c r="AFP3" s="19"/>
      <c r="AFQ3" s="19"/>
      <c r="AFR3" s="19"/>
      <c r="AFS3" s="19"/>
      <c r="AFT3" s="19"/>
      <c r="AFU3" s="19"/>
      <c r="AFV3" s="19"/>
      <c r="AFW3" s="19"/>
      <c r="AFX3" s="19"/>
      <c r="AFY3" s="19"/>
      <c r="AFZ3" s="19"/>
      <c r="AGA3" s="19"/>
      <c r="AGB3" s="19"/>
      <c r="AGC3" s="19"/>
      <c r="AGD3" s="19"/>
      <c r="AGE3" s="19"/>
      <c r="AGF3" s="19"/>
      <c r="AGG3" s="19"/>
      <c r="AGH3" s="19"/>
      <c r="AGI3" s="19"/>
      <c r="AGJ3" s="19"/>
      <c r="AGK3" s="19"/>
      <c r="AGL3" s="19"/>
      <c r="AGM3" s="19"/>
      <c r="AGN3" s="19"/>
      <c r="AGO3" s="19"/>
      <c r="AGP3" s="19"/>
      <c r="AGQ3" s="19"/>
      <c r="AGR3" s="19"/>
      <c r="AGS3" s="19"/>
      <c r="AGT3" s="19"/>
      <c r="AGU3" s="19"/>
      <c r="AGV3" s="19"/>
      <c r="AGW3" s="19"/>
      <c r="AGX3" s="19"/>
      <c r="AGY3" s="19"/>
      <c r="AGZ3" s="19"/>
      <c r="AHA3" s="19"/>
      <c r="AHB3" s="19"/>
      <c r="AHC3" s="19"/>
      <c r="AHD3" s="19"/>
      <c r="AHE3" s="19"/>
      <c r="AHF3" s="19"/>
      <c r="AHG3" s="19"/>
      <c r="AHH3" s="19"/>
      <c r="AHI3" s="19"/>
      <c r="AHJ3" s="19"/>
      <c r="AHK3" s="19"/>
      <c r="AHL3" s="19"/>
      <c r="AHM3" s="19"/>
      <c r="AHN3" s="19"/>
      <c r="AHO3" s="19"/>
      <c r="AHP3" s="19"/>
      <c r="AHQ3" s="19"/>
      <c r="AHR3" s="19"/>
      <c r="AHS3" s="19"/>
      <c r="AHT3" s="19"/>
      <c r="AHU3" s="19"/>
      <c r="AHV3" s="19"/>
      <c r="AHW3" s="19"/>
      <c r="AHX3" s="19"/>
      <c r="AHY3" s="19"/>
      <c r="AHZ3" s="19"/>
      <c r="AIA3" s="19"/>
      <c r="AIB3" s="19"/>
      <c r="AIC3" s="19"/>
      <c r="AID3" s="19"/>
      <c r="AIE3" s="19"/>
      <c r="AIF3" s="19"/>
      <c r="AIG3" s="19"/>
      <c r="AIH3" s="19"/>
      <c r="AII3" s="19"/>
      <c r="AIJ3" s="19"/>
      <c r="AIK3" s="19"/>
      <c r="AIL3" s="19"/>
      <c r="AIM3" s="19"/>
      <c r="AIN3" s="19"/>
      <c r="AIO3" s="19"/>
      <c r="AIP3" s="19"/>
      <c r="AIQ3" s="19"/>
      <c r="AIR3" s="19"/>
      <c r="AIS3" s="19"/>
      <c r="AIT3" s="19"/>
      <c r="AIU3" s="19"/>
      <c r="AIV3" s="19"/>
      <c r="AIW3" s="19"/>
      <c r="AIX3" s="19"/>
      <c r="AIY3" s="19"/>
      <c r="AIZ3" s="19"/>
      <c r="AJA3" s="19"/>
      <c r="AJB3" s="19"/>
      <c r="AJC3" s="19"/>
      <c r="AJD3" s="19"/>
      <c r="AJE3" s="19"/>
      <c r="AJF3" s="19"/>
      <c r="AJG3" s="19"/>
      <c r="AJH3" s="19"/>
      <c r="AJI3" s="19"/>
      <c r="AJJ3" s="19"/>
      <c r="AJK3" s="19"/>
      <c r="AJL3" s="19"/>
      <c r="AJM3" s="19"/>
      <c r="AJN3" s="19"/>
      <c r="AJO3" s="19"/>
      <c r="AJP3" s="19"/>
      <c r="AJQ3" s="19"/>
      <c r="AJR3" s="19"/>
      <c r="AJS3" s="19"/>
      <c r="AJT3" s="19"/>
      <c r="AJU3" s="19"/>
      <c r="AJV3" s="19"/>
      <c r="AJW3" s="19"/>
      <c r="AJX3" s="19"/>
      <c r="AJY3" s="19"/>
      <c r="AJZ3" s="19"/>
      <c r="AKA3" s="19"/>
      <c r="AKB3" s="19"/>
      <c r="AKC3" s="19"/>
      <c r="AKD3" s="19"/>
      <c r="AKE3" s="19"/>
      <c r="AKF3" s="19"/>
      <c r="AKG3" s="19"/>
      <c r="AKH3" s="19"/>
      <c r="AKI3" s="19"/>
      <c r="AKJ3" s="19"/>
      <c r="AKK3" s="19"/>
      <c r="AKL3" s="19"/>
      <c r="AKM3" s="19"/>
      <c r="AKN3" s="19"/>
      <c r="AKO3" s="19"/>
      <c r="AKP3" s="19"/>
      <c r="AKQ3" s="19"/>
      <c r="AKR3" s="19"/>
      <c r="AKS3" s="19"/>
      <c r="AKT3" s="19"/>
      <c r="AKU3" s="19"/>
      <c r="AKV3" s="19"/>
      <c r="AKW3" s="19"/>
      <c r="AKX3" s="19"/>
      <c r="AKY3" s="19"/>
      <c r="AKZ3" s="19"/>
      <c r="ALA3" s="19"/>
      <c r="ALB3" s="19"/>
      <c r="ALC3" s="19"/>
      <c r="ALD3" s="19"/>
      <c r="ALE3" s="19"/>
      <c r="ALF3" s="19"/>
      <c r="ALG3" s="19"/>
      <c r="ALH3" s="19"/>
      <c r="ALI3" s="19"/>
      <c r="ALJ3" s="19"/>
      <c r="ALK3" s="19"/>
      <c r="ALL3" s="19"/>
      <c r="ALM3" s="19"/>
      <c r="ALN3" s="19"/>
      <c r="ALO3" s="19"/>
      <c r="ALP3" s="19"/>
      <c r="ALQ3" s="19"/>
      <c r="ALR3" s="19"/>
      <c r="ALS3" s="19"/>
      <c r="ALT3" s="19"/>
      <c r="ALU3" s="19"/>
      <c r="ALV3" s="19"/>
      <c r="ALW3" s="19"/>
      <c r="ALX3" s="19"/>
      <c r="ALY3" s="19"/>
      <c r="ALZ3" s="19"/>
      <c r="AMA3" s="19"/>
    </row>
    <row r="4" spans="1:1015" ht="29.4" thickBot="1" x14ac:dyDescent="0.35">
      <c r="B4" s="468" t="s">
        <v>31</v>
      </c>
      <c r="C4" s="469"/>
      <c r="D4" s="469"/>
      <c r="E4" s="57" t="s">
        <v>32</v>
      </c>
      <c r="F4" s="58" t="s">
        <v>33</v>
      </c>
    </row>
    <row r="5" spans="1:1015" ht="49.5" customHeight="1" x14ac:dyDescent="0.3">
      <c r="A5" s="35" t="s">
        <v>34</v>
      </c>
      <c r="B5" s="59" t="s">
        <v>35</v>
      </c>
      <c r="C5" s="56" t="s">
        <v>36</v>
      </c>
      <c r="D5" s="55" t="s">
        <v>37</v>
      </c>
      <c r="E5" s="60" t="s">
        <v>38</v>
      </c>
      <c r="F5" s="62" t="s">
        <v>39</v>
      </c>
      <c r="G5" s="460" t="s">
        <v>15</v>
      </c>
    </row>
    <row r="6" spans="1:1015" ht="29.4" thickBot="1" x14ac:dyDescent="0.35">
      <c r="A6" s="423" t="s">
        <v>40</v>
      </c>
      <c r="B6" s="59" t="s">
        <v>41</v>
      </c>
      <c r="C6" s="56" t="s">
        <v>41</v>
      </c>
      <c r="D6" s="55" t="s">
        <v>42</v>
      </c>
      <c r="E6" s="60" t="s">
        <v>41</v>
      </c>
      <c r="F6" s="61" t="s">
        <v>41</v>
      </c>
      <c r="G6" s="461"/>
    </row>
    <row r="7" spans="1:1015" ht="14.4" x14ac:dyDescent="0.3">
      <c r="A7" s="424" t="s">
        <v>188</v>
      </c>
      <c r="B7" s="256">
        <v>1922808</v>
      </c>
      <c r="C7" s="256">
        <v>1922808</v>
      </c>
      <c r="D7" s="256">
        <f>C7*0.7</f>
        <v>1345965.5999999999</v>
      </c>
      <c r="E7" s="47"/>
      <c r="F7" s="45"/>
      <c r="G7" s="32"/>
    </row>
    <row r="8" spans="1:1015" ht="14.4" x14ac:dyDescent="0.3">
      <c r="A8" s="424" t="s">
        <v>190</v>
      </c>
      <c r="B8" s="258">
        <v>271392</v>
      </c>
      <c r="C8" s="258">
        <v>271392</v>
      </c>
      <c r="D8" s="258">
        <f>C8*0.7</f>
        <v>189974.39999999999</v>
      </c>
      <c r="E8" s="45"/>
      <c r="F8" s="45"/>
      <c r="G8" s="422"/>
    </row>
    <row r="9" spans="1:1015" ht="39.6" customHeight="1" x14ac:dyDescent="0.3">
      <c r="A9" s="424" t="s">
        <v>191</v>
      </c>
      <c r="B9" s="256"/>
      <c r="C9" s="257"/>
      <c r="D9" s="257"/>
      <c r="E9" s="45"/>
      <c r="F9" s="45"/>
      <c r="G9" s="422"/>
    </row>
    <row r="10" spans="1:1015" ht="28.8" x14ac:dyDescent="0.3">
      <c r="A10" s="424" t="s">
        <v>192</v>
      </c>
      <c r="B10" s="256">
        <v>0</v>
      </c>
      <c r="C10" s="257">
        <v>0</v>
      </c>
      <c r="D10" s="257">
        <v>0</v>
      </c>
      <c r="E10" s="45"/>
      <c r="F10" s="45"/>
      <c r="G10" s="66"/>
    </row>
    <row r="11" spans="1:1015" ht="14.4" x14ac:dyDescent="0.3">
      <c r="A11" s="425" t="s">
        <v>184</v>
      </c>
      <c r="B11" s="259">
        <v>0</v>
      </c>
      <c r="C11" s="260">
        <v>0</v>
      </c>
      <c r="D11" s="260">
        <v>0</v>
      </c>
      <c r="E11" s="50"/>
      <c r="F11" s="46"/>
      <c r="G11" s="65"/>
    </row>
    <row r="12" spans="1:1015" thickBot="1" x14ac:dyDescent="0.35">
      <c r="A12" s="426" t="s">
        <v>189</v>
      </c>
      <c r="B12" s="259">
        <v>480702</v>
      </c>
      <c r="C12" s="259">
        <v>0</v>
      </c>
      <c r="D12" s="259">
        <v>0</v>
      </c>
      <c r="E12" s="48"/>
      <c r="F12" s="46"/>
      <c r="G12" s="64" t="s">
        <v>43</v>
      </c>
    </row>
    <row r="13" spans="1:1015" s="34" customFormat="1" ht="16.2" thickBot="1" x14ac:dyDescent="0.35">
      <c r="A13" s="36" t="s">
        <v>44</v>
      </c>
      <c r="B13" s="51">
        <f>SUM(B7:B12)</f>
        <v>2674902</v>
      </c>
      <c r="C13" s="49">
        <f>SUM(C7:C11)</f>
        <v>2194200</v>
      </c>
      <c r="D13" s="52">
        <f>SUM(D7:D11)</f>
        <v>1535939.9999999998</v>
      </c>
      <c r="E13" s="54">
        <f>SUM(E7:E11)</f>
        <v>0</v>
      </c>
      <c r="F13" s="53">
        <f>SUM(F7:F12)</f>
        <v>0</v>
      </c>
      <c r="G13" s="33"/>
    </row>
    <row r="14" spans="1:1015" ht="15" customHeight="1" x14ac:dyDescent="0.3">
      <c r="C14" t="s">
        <v>45</v>
      </c>
    </row>
  </sheetData>
  <mergeCells count="7">
    <mergeCell ref="G5:G6"/>
    <mergeCell ref="A1:G1"/>
    <mergeCell ref="A2:B2"/>
    <mergeCell ref="A3:B3"/>
    <mergeCell ref="B4:D4"/>
    <mergeCell ref="C2:G2"/>
    <mergeCell ref="C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8B62-CADC-4558-9AEC-27D1450B1F91}">
  <sheetPr>
    <pageSetUpPr fitToPage="1"/>
  </sheetPr>
  <dimension ref="A1:CN2048"/>
  <sheetViews>
    <sheetView zoomScale="55" zoomScaleNormal="55" workbookViewId="0">
      <selection activeCell="R1" sqref="A1:R357"/>
    </sheetView>
  </sheetViews>
  <sheetFormatPr baseColWidth="10" defaultColWidth="11.44140625" defaultRowHeight="13.8" x14ac:dyDescent="0.3"/>
  <cols>
    <col min="1" max="1" width="8.21875" style="67" customWidth="1"/>
    <col min="2" max="2" width="15.6640625" style="67" bestFit="1" customWidth="1"/>
    <col min="3" max="3" width="31.5546875" style="68" customWidth="1"/>
    <col min="4" max="5" width="11.5546875" style="68" customWidth="1"/>
    <col min="6" max="7" width="31.5546875" style="68" customWidth="1"/>
    <col min="8" max="8" width="15.44140625" style="68" customWidth="1"/>
    <col min="9" max="9" width="14.6640625" style="136" customWidth="1"/>
    <col min="10" max="10" width="26.77734375" style="100" bestFit="1" customWidth="1"/>
    <col min="11" max="11" width="19.5546875" style="108" bestFit="1" customWidth="1"/>
    <col min="12" max="12" width="16.44140625" style="109" bestFit="1" customWidth="1"/>
    <col min="13" max="13" width="29.33203125" style="116" customWidth="1"/>
    <col min="14" max="14" width="14" style="68" bestFit="1" customWidth="1"/>
    <col min="15" max="15" width="21.109375" style="68" customWidth="1"/>
    <col min="16" max="16" width="17.33203125" style="68" customWidth="1"/>
    <col min="17" max="17" width="24.5546875" style="121" bestFit="1" customWidth="1"/>
    <col min="18" max="16384" width="11.44140625" style="68"/>
  </cols>
  <sheetData>
    <row r="1" spans="1:92" ht="42" customHeight="1" thickBot="1" x14ac:dyDescent="0.35">
      <c r="A1" s="480" t="s">
        <v>0</v>
      </c>
      <c r="B1" s="481"/>
      <c r="C1" s="481"/>
      <c r="D1" s="481"/>
      <c r="E1" s="481"/>
      <c r="F1" s="481"/>
      <c r="G1" s="481"/>
      <c r="H1" s="481"/>
      <c r="I1" s="481"/>
      <c r="J1" s="481"/>
      <c r="K1" s="481"/>
      <c r="L1" s="481"/>
      <c r="M1" s="481"/>
      <c r="N1" s="481"/>
      <c r="O1" s="481"/>
      <c r="P1" s="481"/>
      <c r="Q1" s="482"/>
    </row>
    <row r="2" spans="1:92" ht="34.799999999999997" customHeight="1" thickBot="1" x14ac:dyDescent="0.35">
      <c r="A2" s="358" t="s">
        <v>29</v>
      </c>
      <c r="B2" s="358"/>
      <c r="C2" s="476"/>
      <c r="D2" s="477"/>
      <c r="E2" s="355"/>
      <c r="F2" s="382" t="s">
        <v>81</v>
      </c>
      <c r="G2" s="439" t="s">
        <v>164</v>
      </c>
      <c r="H2" s="440" t="s">
        <v>165</v>
      </c>
      <c r="I2" s="355"/>
      <c r="J2" s="355"/>
      <c r="K2" s="355"/>
      <c r="L2" s="355"/>
      <c r="M2" s="355"/>
      <c r="N2" s="355"/>
    </row>
    <row r="3" spans="1:92" s="69" customFormat="1" ht="33.6" customHeight="1" thickBot="1" x14ac:dyDescent="0.35">
      <c r="A3" s="359" t="s">
        <v>30</v>
      </c>
      <c r="B3" s="359"/>
      <c r="C3" s="478"/>
      <c r="D3" s="479"/>
      <c r="E3" s="356"/>
      <c r="F3" s="360" t="s">
        <v>82</v>
      </c>
      <c r="G3" s="441" t="s">
        <v>166</v>
      </c>
      <c r="H3" s="442" t="s">
        <v>167</v>
      </c>
      <c r="I3" s="356"/>
      <c r="J3" s="356"/>
      <c r="K3" s="356"/>
      <c r="L3" s="356"/>
      <c r="M3" s="356"/>
      <c r="N3" s="356"/>
      <c r="Q3" s="120"/>
    </row>
    <row r="4" spans="1:92" s="69" customFormat="1" ht="14.4" thickBot="1" x14ac:dyDescent="0.35">
      <c r="A4" s="128"/>
      <c r="B4" s="128"/>
      <c r="I4" s="129"/>
      <c r="Q4" s="120"/>
    </row>
    <row r="5" spans="1:92" ht="57.6" customHeight="1" thickBot="1" x14ac:dyDescent="0.35">
      <c r="A5" s="485" t="s">
        <v>188</v>
      </c>
      <c r="B5" s="486"/>
      <c r="C5" s="486"/>
      <c r="D5" s="486"/>
      <c r="E5" s="486"/>
      <c r="F5" s="486"/>
      <c r="G5" s="486"/>
      <c r="H5" s="486"/>
      <c r="I5" s="486"/>
      <c r="J5" s="486"/>
      <c r="K5" s="486"/>
      <c r="L5" s="486"/>
      <c r="M5" s="486"/>
      <c r="N5" s="486"/>
      <c r="O5" s="486"/>
      <c r="P5" s="486"/>
      <c r="Q5" s="487"/>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row>
    <row r="6" spans="1:92" ht="30" customHeight="1" thickBot="1" x14ac:dyDescent="0.35">
      <c r="A6" s="71"/>
      <c r="B6" s="71"/>
      <c r="C6" s="72"/>
      <c r="D6" s="73"/>
      <c r="E6" s="73"/>
      <c r="F6" s="72"/>
      <c r="G6" s="72"/>
      <c r="H6" s="72"/>
      <c r="I6" s="132"/>
      <c r="J6" s="483" t="s">
        <v>88</v>
      </c>
      <c r="K6" s="484"/>
      <c r="L6" s="488" t="s">
        <v>155</v>
      </c>
      <c r="M6" s="489"/>
      <c r="N6" s="490" t="s">
        <v>89</v>
      </c>
      <c r="O6" s="491"/>
      <c r="P6" s="491"/>
      <c r="Q6" s="492"/>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row>
    <row r="7" spans="1:92" s="130" customFormat="1" ht="102" customHeight="1" x14ac:dyDescent="0.3">
      <c r="A7" s="131" t="s">
        <v>46</v>
      </c>
      <c r="B7" s="308" t="s">
        <v>144</v>
      </c>
      <c r="C7" s="131" t="s">
        <v>47</v>
      </c>
      <c r="D7" s="131" t="s">
        <v>4</v>
      </c>
      <c r="E7" s="131" t="s">
        <v>154</v>
      </c>
      <c r="F7" s="278" t="s">
        <v>120</v>
      </c>
      <c r="G7" s="131" t="s">
        <v>119</v>
      </c>
      <c r="H7" s="278" t="s">
        <v>145</v>
      </c>
      <c r="I7" s="311" t="s">
        <v>150</v>
      </c>
      <c r="J7" s="309" t="s">
        <v>152</v>
      </c>
      <c r="K7" s="310" t="s">
        <v>149</v>
      </c>
      <c r="L7" s="308" t="s">
        <v>151</v>
      </c>
      <c r="M7" s="310" t="s">
        <v>153</v>
      </c>
      <c r="N7" s="309" t="s">
        <v>48</v>
      </c>
      <c r="O7" s="278" t="s">
        <v>146</v>
      </c>
      <c r="P7" s="278" t="s">
        <v>147</v>
      </c>
      <c r="Q7" s="310" t="s">
        <v>148</v>
      </c>
    </row>
    <row r="8" spans="1:92" ht="64.8" customHeight="1" x14ac:dyDescent="0.3">
      <c r="A8" s="432">
        <v>1</v>
      </c>
      <c r="B8" s="433"/>
      <c r="C8" s="332" t="s">
        <v>90</v>
      </c>
      <c r="D8" s="333" t="s">
        <v>93</v>
      </c>
      <c r="E8" s="334" t="s">
        <v>105</v>
      </c>
      <c r="F8" s="334" t="s">
        <v>112</v>
      </c>
      <c r="G8" s="334" t="str">
        <f>CONCATENATE(D8,"(como prefijo del gasto)
 y 
",F8," (como prefijo del justificante)")</f>
        <v>DNI1(como prefijo del gasto)
 y 
JN 1 (como prefijo del justificante)</v>
      </c>
      <c r="H8" s="335">
        <v>2023</v>
      </c>
      <c r="I8" s="336" t="s">
        <v>50</v>
      </c>
      <c r="J8" s="313">
        <v>5277.14</v>
      </c>
      <c r="K8" s="314">
        <v>5111.0300000000007</v>
      </c>
      <c r="L8" s="315">
        <v>1434.06</v>
      </c>
      <c r="M8" s="314">
        <v>1009.68</v>
      </c>
      <c r="N8" s="316">
        <v>1050</v>
      </c>
      <c r="O8" s="316">
        <v>165</v>
      </c>
      <c r="P8" s="317"/>
      <c r="Q8" s="318"/>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row>
    <row r="9" spans="1:92" ht="64.8" customHeight="1" x14ac:dyDescent="0.3">
      <c r="A9" s="76"/>
      <c r="B9" s="300"/>
      <c r="C9" s="332" t="s">
        <v>90</v>
      </c>
      <c r="D9" s="333" t="s">
        <v>93</v>
      </c>
      <c r="E9" s="334" t="s">
        <v>106</v>
      </c>
      <c r="F9" s="334" t="s">
        <v>113</v>
      </c>
      <c r="G9" s="334" t="str">
        <f t="shared" ref="G9:G14" si="0">CONCATENATE(D21,"(como prefijo del gasto)
 y 
",F9," (como prefijo del justificante)")</f>
        <v>DNI2(como prefijo del gasto)
 y 
JN 2 (como prefijo del justificante)</v>
      </c>
      <c r="H9" s="335">
        <v>2023</v>
      </c>
      <c r="I9" s="336" t="s">
        <v>51</v>
      </c>
      <c r="J9" s="319">
        <v>5277.14</v>
      </c>
      <c r="K9" s="314">
        <v>5065.62</v>
      </c>
      <c r="L9" s="320">
        <v>1434.06</v>
      </c>
      <c r="M9" s="321">
        <v>1037.98</v>
      </c>
      <c r="N9" s="316">
        <v>1050</v>
      </c>
      <c r="O9" s="322">
        <v>140</v>
      </c>
      <c r="P9" s="323"/>
      <c r="Q9" s="324"/>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row>
    <row r="10" spans="1:92" ht="64.8" customHeight="1" x14ac:dyDescent="0.3">
      <c r="A10" s="76"/>
      <c r="B10" s="300"/>
      <c r="C10" s="332" t="s">
        <v>90</v>
      </c>
      <c r="D10" s="333" t="s">
        <v>93</v>
      </c>
      <c r="E10" s="334" t="s">
        <v>107</v>
      </c>
      <c r="F10" s="334" t="s">
        <v>114</v>
      </c>
      <c r="G10" s="334" t="str">
        <f t="shared" si="0"/>
        <v>DNI2(como prefijo del gasto)
 y 
JN 3 (como prefijo del justificante)</v>
      </c>
      <c r="H10" s="335">
        <v>2023</v>
      </c>
      <c r="I10" s="336" t="s">
        <v>52</v>
      </c>
      <c r="J10" s="319">
        <v>5277.14</v>
      </c>
      <c r="K10" s="314">
        <v>5070.21</v>
      </c>
      <c r="L10" s="320">
        <f>1083.42+67.43+247.25+26.97+8.99</f>
        <v>1434.0600000000002</v>
      </c>
      <c r="M10" s="321">
        <v>1009.68</v>
      </c>
      <c r="N10" s="316">
        <v>1050</v>
      </c>
      <c r="O10" s="322">
        <v>175</v>
      </c>
      <c r="P10" s="323"/>
      <c r="Q10" s="324"/>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row>
    <row r="11" spans="1:92" ht="64.8" customHeight="1" x14ac:dyDescent="0.3">
      <c r="A11" s="76"/>
      <c r="B11" s="300"/>
      <c r="C11" s="332" t="s">
        <v>90</v>
      </c>
      <c r="D11" s="333" t="s">
        <v>93</v>
      </c>
      <c r="E11" s="334" t="s">
        <v>108</v>
      </c>
      <c r="F11" s="334" t="s">
        <v>115</v>
      </c>
      <c r="G11" s="334" t="str">
        <f t="shared" si="0"/>
        <v>DNI2(como prefijo del gasto)
 y 
JN 4 (como prefijo del justificante)</v>
      </c>
      <c r="H11" s="335">
        <v>2023</v>
      </c>
      <c r="I11" s="336" t="s">
        <v>53</v>
      </c>
      <c r="J11" s="319">
        <v>5277.14</v>
      </c>
      <c r="K11" s="314">
        <v>4988.0300000000007</v>
      </c>
      <c r="L11" s="320">
        <f>1083.42+67.43+247.25+26.97+8.99</f>
        <v>1434.0600000000002</v>
      </c>
      <c r="M11" s="321">
        <v>1009.68</v>
      </c>
      <c r="N11" s="316">
        <v>1050</v>
      </c>
      <c r="O11" s="322">
        <v>100</v>
      </c>
      <c r="P11" s="323"/>
      <c r="Q11" s="324"/>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row>
    <row r="12" spans="1:92" ht="64.8" customHeight="1" x14ac:dyDescent="0.3">
      <c r="A12" s="76"/>
      <c r="B12" s="300"/>
      <c r="C12" s="332" t="s">
        <v>90</v>
      </c>
      <c r="D12" s="333" t="s">
        <v>93</v>
      </c>
      <c r="E12" s="334" t="s">
        <v>109</v>
      </c>
      <c r="F12" s="334" t="s">
        <v>116</v>
      </c>
      <c r="G12" s="334" t="str">
        <f t="shared" si="0"/>
        <v>DNI2(como prefijo del gasto)
 y 
JN 5 (como prefijo del justificante)</v>
      </c>
      <c r="H12" s="335">
        <v>2023</v>
      </c>
      <c r="I12" s="336" t="s">
        <v>54</v>
      </c>
      <c r="J12" s="319">
        <v>5277.14</v>
      </c>
      <c r="K12" s="314">
        <v>5088.4000000000005</v>
      </c>
      <c r="L12" s="320">
        <f>1083.41+67.43+247.25+26.97+8.99</f>
        <v>1434.0500000000002</v>
      </c>
      <c r="M12" s="321">
        <v>1434.05</v>
      </c>
      <c r="N12" s="316">
        <v>1050</v>
      </c>
      <c r="O12" s="322">
        <v>140</v>
      </c>
      <c r="P12" s="323"/>
      <c r="Q12" s="324"/>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row>
    <row r="13" spans="1:92" ht="64.8" customHeight="1" x14ac:dyDescent="0.3">
      <c r="A13" s="76"/>
      <c r="B13" s="300"/>
      <c r="C13" s="332" t="s">
        <v>90</v>
      </c>
      <c r="D13" s="333" t="s">
        <v>93</v>
      </c>
      <c r="E13" s="334" t="s">
        <v>110</v>
      </c>
      <c r="F13" s="334" t="s">
        <v>117</v>
      </c>
      <c r="G13" s="334" t="str">
        <f t="shared" si="0"/>
        <v>DNI2(como prefijo del gasto)
 y 
JN 6 (como prefijo del justificante)</v>
      </c>
      <c r="H13" s="335">
        <v>2023</v>
      </c>
      <c r="I13" s="336" t="s">
        <v>55</v>
      </c>
      <c r="J13" s="319">
        <v>5277.14</v>
      </c>
      <c r="K13" s="314">
        <v>5054.13</v>
      </c>
      <c r="L13" s="320">
        <f>1083.41+67.43+247.25+26.97+8.99</f>
        <v>1434.0500000000002</v>
      </c>
      <c r="M13" s="321">
        <v>1009.67</v>
      </c>
      <c r="N13" s="316">
        <v>1050</v>
      </c>
      <c r="O13" s="322">
        <v>160</v>
      </c>
      <c r="P13" s="323"/>
      <c r="Q13" s="324"/>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row>
    <row r="14" spans="1:92" ht="64.8" customHeight="1" x14ac:dyDescent="0.3">
      <c r="A14" s="125"/>
      <c r="B14" s="301"/>
      <c r="C14" s="332" t="s">
        <v>90</v>
      </c>
      <c r="D14" s="333" t="s">
        <v>93</v>
      </c>
      <c r="E14" s="334" t="s">
        <v>111</v>
      </c>
      <c r="F14" s="334" t="s">
        <v>118</v>
      </c>
      <c r="G14" s="334" t="str">
        <f t="shared" si="0"/>
        <v>DNI2(como prefijo del gasto)
 y 
JN 7 (como prefijo del justificante)</v>
      </c>
      <c r="H14" s="337">
        <v>2023</v>
      </c>
      <c r="I14" s="338" t="s">
        <v>56</v>
      </c>
      <c r="J14" s="325">
        <v>4695.8100000000004</v>
      </c>
      <c r="K14" s="326">
        <v>4462.1600000000008</v>
      </c>
      <c r="L14" s="327">
        <f>938.96+58.44+214.29+23.37+7.79</f>
        <v>1242.8499999999999</v>
      </c>
      <c r="M14" s="328">
        <v>875.06</v>
      </c>
      <c r="N14" s="316">
        <v>1050</v>
      </c>
      <c r="O14" s="329">
        <v>120</v>
      </c>
      <c r="P14" s="330"/>
      <c r="Q14" s="331"/>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row>
    <row r="15" spans="1:92" x14ac:dyDescent="0.3">
      <c r="A15" s="279"/>
      <c r="B15" s="279"/>
      <c r="C15" s="280"/>
      <c r="D15" s="280"/>
      <c r="E15" s="280"/>
      <c r="F15" s="280"/>
      <c r="G15" s="280"/>
      <c r="H15" s="499" t="s">
        <v>49</v>
      </c>
      <c r="I15" s="500"/>
      <c r="J15" s="157">
        <f>SUM(J8:J14)</f>
        <v>36358.65</v>
      </c>
      <c r="K15" s="158">
        <f>SUM(K8:K14)</f>
        <v>34839.58</v>
      </c>
      <c r="L15" s="117">
        <f t="shared" ref="L15:M15" si="1">SUM(L8:L14)</f>
        <v>9847.19</v>
      </c>
      <c r="M15" s="110">
        <f t="shared" si="1"/>
        <v>7385.7999999999993</v>
      </c>
      <c r="N15" s="163">
        <f>(1800/12)*7</f>
        <v>1050</v>
      </c>
      <c r="O15" s="126">
        <f>SUM(O8:O14)</f>
        <v>1000</v>
      </c>
      <c r="P15" s="127">
        <f>(K15+M15)/N15</f>
        <v>40.214647619047625</v>
      </c>
      <c r="Q15" s="164">
        <f>P15*O15</f>
        <v>40214.647619047624</v>
      </c>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row>
    <row r="16" spans="1:92" ht="23.4" customHeight="1" x14ac:dyDescent="0.3">
      <c r="A16" s="79">
        <v>2</v>
      </c>
      <c r="B16" s="299"/>
      <c r="C16" s="168" t="s">
        <v>91</v>
      </c>
      <c r="D16" s="200" t="s">
        <v>94</v>
      </c>
      <c r="E16" s="312"/>
      <c r="F16" s="169" t="s">
        <v>121</v>
      </c>
      <c r="G16" s="199" t="s">
        <v>96</v>
      </c>
      <c r="H16" s="201">
        <v>2023</v>
      </c>
      <c r="I16" s="169" t="s">
        <v>50</v>
      </c>
      <c r="J16" s="202">
        <v>6318.81</v>
      </c>
      <c r="K16" s="172">
        <v>6092.5</v>
      </c>
      <c r="L16" s="173">
        <v>1434.06</v>
      </c>
      <c r="M16" s="172">
        <v>1434.06</v>
      </c>
      <c r="N16" s="203"/>
      <c r="O16" s="174">
        <v>70</v>
      </c>
      <c r="P16" s="175"/>
      <c r="Q16" s="176"/>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row>
    <row r="17" spans="1:92" ht="20.55" customHeight="1" x14ac:dyDescent="0.3">
      <c r="A17" s="76"/>
      <c r="B17" s="300"/>
      <c r="C17" s="168" t="s">
        <v>91</v>
      </c>
      <c r="D17" s="200" t="s">
        <v>94</v>
      </c>
      <c r="E17" s="312"/>
      <c r="F17" s="169" t="s">
        <v>122</v>
      </c>
      <c r="G17" s="199" t="s">
        <v>96</v>
      </c>
      <c r="H17" s="201">
        <v>2023</v>
      </c>
      <c r="I17" s="171" t="s">
        <v>51</v>
      </c>
      <c r="J17" s="204">
        <v>6318.81</v>
      </c>
      <c r="K17" s="172">
        <v>6032.6500000000005</v>
      </c>
      <c r="L17" s="178">
        <v>1434.06</v>
      </c>
      <c r="M17" s="179">
        <v>1434.06</v>
      </c>
      <c r="N17" s="205"/>
      <c r="O17" s="180">
        <v>70</v>
      </c>
      <c r="P17" s="181"/>
      <c r="Q17" s="182"/>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row>
    <row r="18" spans="1:92" ht="20.55" customHeight="1" x14ac:dyDescent="0.3">
      <c r="A18" s="76"/>
      <c r="B18" s="300"/>
      <c r="C18" s="168" t="s">
        <v>91</v>
      </c>
      <c r="D18" s="200" t="s">
        <v>94</v>
      </c>
      <c r="E18" s="312"/>
      <c r="F18" s="169" t="s">
        <v>123</v>
      </c>
      <c r="G18" s="199" t="s">
        <v>96</v>
      </c>
      <c r="H18" s="201">
        <v>2023</v>
      </c>
      <c r="I18" s="171" t="s">
        <v>52</v>
      </c>
      <c r="J18" s="204">
        <v>7902.14</v>
      </c>
      <c r="K18" s="172">
        <v>7833.33</v>
      </c>
      <c r="L18" s="178">
        <f t="shared" ref="L18:L19" si="2">1083.42+67.43+247.25+26.97+8.99</f>
        <v>1434.0600000000002</v>
      </c>
      <c r="M18" s="179">
        <v>1434.06</v>
      </c>
      <c r="N18" s="205"/>
      <c r="O18" s="180">
        <v>70</v>
      </c>
      <c r="P18" s="181"/>
      <c r="Q18" s="182"/>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row>
    <row r="19" spans="1:92" ht="18" customHeight="1" x14ac:dyDescent="0.3">
      <c r="A19" s="76"/>
      <c r="B19" s="300"/>
      <c r="C19" s="168" t="s">
        <v>91</v>
      </c>
      <c r="D19" s="200" t="s">
        <v>94</v>
      </c>
      <c r="E19" s="312"/>
      <c r="F19" s="169" t="s">
        <v>124</v>
      </c>
      <c r="G19" s="199" t="s">
        <v>96</v>
      </c>
      <c r="H19" s="201">
        <v>2023</v>
      </c>
      <c r="I19" s="171" t="s">
        <v>53</v>
      </c>
      <c r="J19" s="204">
        <v>7902.14</v>
      </c>
      <c r="K19" s="172">
        <v>7687.58</v>
      </c>
      <c r="L19" s="178">
        <f t="shared" si="2"/>
        <v>1434.0600000000002</v>
      </c>
      <c r="M19" s="179">
        <v>1434.06</v>
      </c>
      <c r="N19" s="205"/>
      <c r="O19" s="180">
        <v>70</v>
      </c>
      <c r="P19" s="181"/>
      <c r="Q19" s="182"/>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row>
    <row r="20" spans="1:92" ht="26.55" customHeight="1" x14ac:dyDescent="0.3">
      <c r="A20" s="76"/>
      <c r="B20" s="300"/>
      <c r="C20" s="168" t="s">
        <v>91</v>
      </c>
      <c r="D20" s="200" t="s">
        <v>94</v>
      </c>
      <c r="E20" s="312"/>
      <c r="F20" s="169" t="s">
        <v>125</v>
      </c>
      <c r="G20" s="199" t="s">
        <v>96</v>
      </c>
      <c r="H20" s="201">
        <v>2023</v>
      </c>
      <c r="I20" s="171" t="s">
        <v>54</v>
      </c>
      <c r="J20" s="204">
        <v>7902.14</v>
      </c>
      <c r="K20" s="172">
        <v>7697.43</v>
      </c>
      <c r="L20" s="178">
        <v>1434.05</v>
      </c>
      <c r="M20" s="179">
        <v>1434.05</v>
      </c>
      <c r="N20" s="205"/>
      <c r="O20" s="180">
        <v>70</v>
      </c>
      <c r="P20" s="181"/>
      <c r="Q20" s="182"/>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row>
    <row r="21" spans="1:92" ht="26.55" customHeight="1" x14ac:dyDescent="0.3">
      <c r="A21" s="76"/>
      <c r="B21" s="300"/>
      <c r="C21" s="168" t="s">
        <v>91</v>
      </c>
      <c r="D21" s="200" t="s">
        <v>94</v>
      </c>
      <c r="E21" s="312"/>
      <c r="F21" s="169" t="s">
        <v>126</v>
      </c>
      <c r="G21" s="199" t="s">
        <v>96</v>
      </c>
      <c r="H21" s="201">
        <v>2023</v>
      </c>
      <c r="I21" s="171" t="s">
        <v>55</v>
      </c>
      <c r="J21" s="204">
        <v>7902.14</v>
      </c>
      <c r="K21" s="172">
        <v>7763.93</v>
      </c>
      <c r="L21" s="178">
        <v>1434.05</v>
      </c>
      <c r="M21" s="179">
        <v>1434.05</v>
      </c>
      <c r="N21" s="205"/>
      <c r="O21" s="180">
        <v>70</v>
      </c>
      <c r="P21" s="181"/>
      <c r="Q21" s="182"/>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row>
    <row r="22" spans="1:92" ht="26.55" customHeight="1" x14ac:dyDescent="0.3">
      <c r="A22" s="76"/>
      <c r="B22" s="300"/>
      <c r="C22" s="168" t="s">
        <v>91</v>
      </c>
      <c r="D22" s="200" t="s">
        <v>94</v>
      </c>
      <c r="E22" s="312"/>
      <c r="F22" s="169" t="s">
        <v>127</v>
      </c>
      <c r="G22" s="199" t="s">
        <v>96</v>
      </c>
      <c r="H22" s="201">
        <v>2023</v>
      </c>
      <c r="I22" s="171" t="s">
        <v>56</v>
      </c>
      <c r="J22" s="204">
        <v>7902.14</v>
      </c>
      <c r="K22" s="172">
        <v>7789.33</v>
      </c>
      <c r="L22" s="178">
        <v>1434.05</v>
      </c>
      <c r="M22" s="179">
        <v>1434.05</v>
      </c>
      <c r="N22" s="205"/>
      <c r="O22" s="180">
        <v>70</v>
      </c>
      <c r="P22" s="181"/>
      <c r="Q22" s="182"/>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row>
    <row r="23" spans="1:92" ht="26.55" customHeight="1" x14ac:dyDescent="0.3">
      <c r="A23" s="76"/>
      <c r="B23" s="300"/>
      <c r="C23" s="168" t="s">
        <v>91</v>
      </c>
      <c r="D23" s="200" t="s">
        <v>94</v>
      </c>
      <c r="E23" s="312"/>
      <c r="F23" s="169" t="s">
        <v>128</v>
      </c>
      <c r="G23" s="199" t="s">
        <v>96</v>
      </c>
      <c r="H23" s="201">
        <v>2023</v>
      </c>
      <c r="I23" s="171" t="s">
        <v>57</v>
      </c>
      <c r="J23" s="204">
        <v>7902.14</v>
      </c>
      <c r="K23" s="172">
        <v>7806.13</v>
      </c>
      <c r="L23" s="178">
        <v>1434.05</v>
      </c>
      <c r="M23" s="179">
        <v>1434.05</v>
      </c>
      <c r="N23" s="205"/>
      <c r="O23" s="180">
        <v>70</v>
      </c>
      <c r="P23" s="181"/>
      <c r="Q23" s="182"/>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row>
    <row r="24" spans="1:92" ht="26.55" customHeight="1" x14ac:dyDescent="0.3">
      <c r="A24" s="76"/>
      <c r="B24" s="300"/>
      <c r="C24" s="168" t="s">
        <v>91</v>
      </c>
      <c r="D24" s="200" t="s">
        <v>94</v>
      </c>
      <c r="E24" s="312"/>
      <c r="F24" s="169" t="s">
        <v>129</v>
      </c>
      <c r="G24" s="199" t="s">
        <v>96</v>
      </c>
      <c r="H24" s="201">
        <v>2023</v>
      </c>
      <c r="I24" s="206" t="s">
        <v>58</v>
      </c>
      <c r="J24" s="204">
        <v>7902.14</v>
      </c>
      <c r="K24" s="172">
        <v>7649.0300000000007</v>
      </c>
      <c r="L24" s="178">
        <v>1434.05</v>
      </c>
      <c r="M24" s="179">
        <v>1434.05</v>
      </c>
      <c r="N24" s="205"/>
      <c r="O24" s="180">
        <v>70</v>
      </c>
      <c r="P24" s="181"/>
      <c r="Q24" s="182"/>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row>
    <row r="25" spans="1:92" ht="26.55" customHeight="1" x14ac:dyDescent="0.3">
      <c r="A25" s="76"/>
      <c r="B25" s="300"/>
      <c r="C25" s="168" t="s">
        <v>91</v>
      </c>
      <c r="D25" s="200" t="s">
        <v>94</v>
      </c>
      <c r="E25" s="312"/>
      <c r="F25" s="169" t="s">
        <v>130</v>
      </c>
      <c r="G25" s="199" t="s">
        <v>96</v>
      </c>
      <c r="H25" s="201">
        <v>2023</v>
      </c>
      <c r="I25" s="171" t="s">
        <v>59</v>
      </c>
      <c r="J25" s="204">
        <v>7902.14</v>
      </c>
      <c r="K25" s="172">
        <v>7779.83</v>
      </c>
      <c r="L25" s="178">
        <v>1434.05</v>
      </c>
      <c r="M25" s="179">
        <v>1434.05</v>
      </c>
      <c r="N25" s="205"/>
      <c r="O25" s="180">
        <v>70</v>
      </c>
      <c r="P25" s="181"/>
      <c r="Q25" s="182"/>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row>
    <row r="26" spans="1:92" ht="26.55" customHeight="1" x14ac:dyDescent="0.3">
      <c r="A26" s="76"/>
      <c r="B26" s="300"/>
      <c r="C26" s="168" t="s">
        <v>91</v>
      </c>
      <c r="D26" s="200" t="s">
        <v>94</v>
      </c>
      <c r="E26" s="312"/>
      <c r="F26" s="169" t="s">
        <v>131</v>
      </c>
      <c r="G26" s="199" t="s">
        <v>96</v>
      </c>
      <c r="H26" s="201">
        <v>2023</v>
      </c>
      <c r="I26" s="171" t="s">
        <v>60</v>
      </c>
      <c r="J26" s="204">
        <v>7902.14</v>
      </c>
      <c r="K26" s="172">
        <v>7633.05</v>
      </c>
      <c r="L26" s="178">
        <v>1434.05</v>
      </c>
      <c r="M26" s="179">
        <v>1434.05</v>
      </c>
      <c r="N26" s="205"/>
      <c r="O26" s="180">
        <v>70</v>
      </c>
      <c r="P26" s="181"/>
      <c r="Q26" s="182"/>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row>
    <row r="27" spans="1:92" ht="26.55" customHeight="1" thickBot="1" x14ac:dyDescent="0.35">
      <c r="A27" s="76"/>
      <c r="B27" s="300"/>
      <c r="C27" s="168" t="s">
        <v>91</v>
      </c>
      <c r="D27" s="200" t="s">
        <v>94</v>
      </c>
      <c r="E27" s="312"/>
      <c r="F27" s="169" t="s">
        <v>132</v>
      </c>
      <c r="G27" s="199" t="s">
        <v>96</v>
      </c>
      <c r="H27" s="201">
        <v>2023</v>
      </c>
      <c r="I27" s="171" t="s">
        <v>61</v>
      </c>
      <c r="J27" s="204">
        <v>7902.14</v>
      </c>
      <c r="K27" s="183">
        <v>7833.33</v>
      </c>
      <c r="L27" s="184">
        <v>1434.05</v>
      </c>
      <c r="M27" s="185">
        <v>1434.05</v>
      </c>
      <c r="N27" s="207"/>
      <c r="O27" s="180">
        <v>70</v>
      </c>
      <c r="P27" s="181"/>
      <c r="Q27" s="182"/>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row>
    <row r="28" spans="1:92" s="291" customFormat="1" ht="14.4" thickBot="1" x14ac:dyDescent="0.35">
      <c r="A28" s="281"/>
      <c r="B28" s="302"/>
      <c r="C28" s="282"/>
      <c r="D28" s="282"/>
      <c r="E28" s="282"/>
      <c r="F28" s="282"/>
      <c r="G28" s="282"/>
      <c r="H28" s="501" t="s">
        <v>49</v>
      </c>
      <c r="I28" s="502"/>
      <c r="J28" s="283">
        <f>SUM(J16:J27)</f>
        <v>91659.02</v>
      </c>
      <c r="K28" s="284">
        <f>SUM(K16:K27)</f>
        <v>89598.12000000001</v>
      </c>
      <c r="L28" s="283">
        <f t="shared" ref="L28:M28" si="3">SUM(L16:L27)</f>
        <v>17208.639999999996</v>
      </c>
      <c r="M28" s="285">
        <f t="shared" si="3"/>
        <v>17208.639999999996</v>
      </c>
      <c r="N28" s="286">
        <v>1800</v>
      </c>
      <c r="O28" s="287">
        <f>SUM(O16:O27)</f>
        <v>840</v>
      </c>
      <c r="P28" s="288">
        <v>50</v>
      </c>
      <c r="Q28" s="289">
        <f>P28*O28</f>
        <v>42000</v>
      </c>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row>
    <row r="29" spans="1:92" ht="21" customHeight="1" x14ac:dyDescent="0.3">
      <c r="A29" s="76"/>
      <c r="B29" s="300"/>
      <c r="C29" s="168" t="s">
        <v>91</v>
      </c>
      <c r="D29" s="200" t="s">
        <v>94</v>
      </c>
      <c r="E29" s="312"/>
      <c r="F29" s="169" t="s">
        <v>133</v>
      </c>
      <c r="G29" s="199"/>
      <c r="H29" s="170">
        <v>2024</v>
      </c>
      <c r="I29" s="171" t="s">
        <v>50</v>
      </c>
      <c r="J29" s="204">
        <v>7997.12</v>
      </c>
      <c r="K29" s="172">
        <v>7741.21</v>
      </c>
      <c r="L29" s="173">
        <f>1141.37+70.8+259.62+28.32+9.44</f>
        <v>1509.55</v>
      </c>
      <c r="M29" s="172">
        <v>1509.55</v>
      </c>
      <c r="N29" s="208"/>
      <c r="O29" s="180">
        <v>110</v>
      </c>
      <c r="P29" s="181"/>
      <c r="Q29" s="182"/>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row>
    <row r="30" spans="1:92" ht="21" customHeight="1" x14ac:dyDescent="0.3">
      <c r="A30" s="76"/>
      <c r="B30" s="300"/>
      <c r="C30" s="168" t="s">
        <v>91</v>
      </c>
      <c r="D30" s="200" t="s">
        <v>94</v>
      </c>
      <c r="E30" s="312"/>
      <c r="F30" s="169" t="s">
        <v>134</v>
      </c>
      <c r="G30" s="199"/>
      <c r="H30" s="170">
        <v>2024</v>
      </c>
      <c r="I30" s="171" t="s">
        <v>51</v>
      </c>
      <c r="J30" s="204">
        <v>7997.12</v>
      </c>
      <c r="K30" s="172">
        <v>7769.01</v>
      </c>
      <c r="L30" s="178">
        <f>1141.42+70.8+259.63+28.32+9.44</f>
        <v>1509.61</v>
      </c>
      <c r="M30" s="179">
        <v>1509.61</v>
      </c>
      <c r="N30" s="209"/>
      <c r="O30" s="180">
        <v>110</v>
      </c>
      <c r="P30" s="181"/>
      <c r="Q30" s="182"/>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row>
    <row r="31" spans="1:92" ht="21" customHeight="1" x14ac:dyDescent="0.3">
      <c r="A31" s="76"/>
      <c r="B31" s="300"/>
      <c r="C31" s="168" t="s">
        <v>91</v>
      </c>
      <c r="D31" s="200" t="s">
        <v>94</v>
      </c>
      <c r="E31" s="312"/>
      <c r="F31" s="169" t="s">
        <v>135</v>
      </c>
      <c r="G31" s="199"/>
      <c r="H31" s="170">
        <v>2024</v>
      </c>
      <c r="I31" s="171" t="s">
        <v>52</v>
      </c>
      <c r="J31" s="204">
        <f>17997.12-10000</f>
        <v>7997.119999999999</v>
      </c>
      <c r="K31" s="172">
        <v>7916.1100000000006</v>
      </c>
      <c r="L31" s="178">
        <f>1141.42+70.8+259.63+28.32+9.44</f>
        <v>1509.61</v>
      </c>
      <c r="M31" s="179">
        <v>1509.61</v>
      </c>
      <c r="N31" s="209"/>
      <c r="O31" s="180">
        <v>110</v>
      </c>
      <c r="P31" s="181"/>
      <c r="Q31" s="182"/>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row>
    <row r="32" spans="1:92" ht="21" customHeight="1" x14ac:dyDescent="0.3">
      <c r="A32" s="76"/>
      <c r="B32" s="300"/>
      <c r="C32" s="168" t="s">
        <v>91</v>
      </c>
      <c r="D32" s="200" t="s">
        <v>94</v>
      </c>
      <c r="E32" s="312"/>
      <c r="F32" s="169" t="s">
        <v>136</v>
      </c>
      <c r="G32" s="199"/>
      <c r="H32" s="170">
        <v>2024</v>
      </c>
      <c r="I32" s="171" t="s">
        <v>53</v>
      </c>
      <c r="J32" s="204">
        <v>7997.12</v>
      </c>
      <c r="K32" s="172">
        <v>7845.51</v>
      </c>
      <c r="L32" s="178">
        <f>1141.42+70.8+259.63+28.32+9.44</f>
        <v>1509.61</v>
      </c>
      <c r="M32" s="179">
        <v>1509.61</v>
      </c>
      <c r="N32" s="209"/>
      <c r="O32" s="180">
        <v>140</v>
      </c>
      <c r="P32" s="181"/>
      <c r="Q32" s="182"/>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row>
    <row r="33" spans="1:92" ht="21" customHeight="1" x14ac:dyDescent="0.3">
      <c r="A33" s="76"/>
      <c r="B33" s="300"/>
      <c r="C33" s="168" t="s">
        <v>91</v>
      </c>
      <c r="D33" s="200" t="s">
        <v>94</v>
      </c>
      <c r="E33" s="312"/>
      <c r="F33" s="169" t="s">
        <v>137</v>
      </c>
      <c r="G33" s="199"/>
      <c r="H33" s="170">
        <v>2024</v>
      </c>
      <c r="I33" s="171" t="s">
        <v>54</v>
      </c>
      <c r="J33" s="204">
        <v>7997.12</v>
      </c>
      <c r="K33" s="172">
        <v>7876.36</v>
      </c>
      <c r="L33" s="178">
        <f>1141.42+70.8+259.63+28.32+9.44</f>
        <v>1509.61</v>
      </c>
      <c r="M33" s="179">
        <v>1509.61</v>
      </c>
      <c r="N33" s="209"/>
      <c r="O33" s="180">
        <v>140</v>
      </c>
      <c r="P33" s="181"/>
      <c r="Q33" s="182"/>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row>
    <row r="34" spans="1:92" ht="21" customHeight="1" x14ac:dyDescent="0.3">
      <c r="A34" s="76"/>
      <c r="B34" s="300"/>
      <c r="C34" s="168" t="s">
        <v>91</v>
      </c>
      <c r="D34" s="200" t="s">
        <v>94</v>
      </c>
      <c r="E34" s="312"/>
      <c r="F34" s="169" t="s">
        <v>138</v>
      </c>
      <c r="G34" s="199"/>
      <c r="H34" s="170">
        <v>2024</v>
      </c>
      <c r="I34" s="171" t="s">
        <v>55</v>
      </c>
      <c r="J34" s="204">
        <v>7997.12</v>
      </c>
      <c r="K34" s="172">
        <v>7755.66</v>
      </c>
      <c r="L34" s="178">
        <f>1141.42+70.8+259.63+28.32+9.44</f>
        <v>1509.61</v>
      </c>
      <c r="M34" s="179">
        <v>1509.61</v>
      </c>
      <c r="N34" s="209"/>
      <c r="O34" s="180">
        <v>120</v>
      </c>
      <c r="P34" s="181"/>
      <c r="Q34" s="182"/>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row>
    <row r="35" spans="1:92" ht="21" customHeight="1" x14ac:dyDescent="0.3">
      <c r="A35" s="76"/>
      <c r="B35" s="300"/>
      <c r="C35" s="168" t="s">
        <v>91</v>
      </c>
      <c r="D35" s="200" t="s">
        <v>94</v>
      </c>
      <c r="E35" s="312"/>
      <c r="F35" s="169" t="s">
        <v>139</v>
      </c>
      <c r="G35" s="199"/>
      <c r="H35" s="170">
        <v>2024</v>
      </c>
      <c r="I35" s="171" t="s">
        <v>56</v>
      </c>
      <c r="J35" s="204">
        <v>7997.12</v>
      </c>
      <c r="K35" s="172">
        <v>7900.0599999999995</v>
      </c>
      <c r="L35" s="178">
        <f t="shared" ref="L35:L36" si="4">1141.42+70.8+259.63+28.32+9.44</f>
        <v>1509.61</v>
      </c>
      <c r="M35" s="179">
        <v>1509.61</v>
      </c>
      <c r="N35" s="209"/>
      <c r="O35" s="180">
        <v>130</v>
      </c>
      <c r="P35" s="181"/>
      <c r="Q35" s="182"/>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row>
    <row r="36" spans="1:92" ht="21" customHeight="1" x14ac:dyDescent="0.3">
      <c r="A36" s="76"/>
      <c r="B36" s="300"/>
      <c r="C36" s="168" t="s">
        <v>91</v>
      </c>
      <c r="D36" s="200" t="s">
        <v>94</v>
      </c>
      <c r="E36" s="312"/>
      <c r="F36" s="169" t="s">
        <v>140</v>
      </c>
      <c r="G36" s="199"/>
      <c r="H36" s="170">
        <v>2024</v>
      </c>
      <c r="I36" s="171" t="s">
        <v>57</v>
      </c>
      <c r="J36" s="204">
        <v>7997.12</v>
      </c>
      <c r="K36" s="172">
        <v>7717.5599999999995</v>
      </c>
      <c r="L36" s="178">
        <f t="shared" si="4"/>
        <v>1509.61</v>
      </c>
      <c r="M36" s="179">
        <v>1509.61</v>
      </c>
      <c r="N36" s="209"/>
      <c r="O36" s="180">
        <v>90</v>
      </c>
      <c r="P36" s="181"/>
      <c r="Q36" s="182"/>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row>
    <row r="37" spans="1:92" ht="21" customHeight="1" x14ac:dyDescent="0.3">
      <c r="A37" s="76"/>
      <c r="B37" s="300"/>
      <c r="C37" s="168" t="s">
        <v>91</v>
      </c>
      <c r="D37" s="200" t="s">
        <v>94</v>
      </c>
      <c r="E37" s="312"/>
      <c r="F37" s="169" t="s">
        <v>141</v>
      </c>
      <c r="G37" s="199"/>
      <c r="H37" s="170">
        <v>2024</v>
      </c>
      <c r="I37" s="206" t="s">
        <v>58</v>
      </c>
      <c r="J37" s="204">
        <v>7997.12</v>
      </c>
      <c r="K37" s="172">
        <v>7778.3099999999995</v>
      </c>
      <c r="L37" s="178">
        <f>1141.42+70.8+259.63+28.32+9.44</f>
        <v>1509.61</v>
      </c>
      <c r="M37" s="179">
        <v>1509.61</v>
      </c>
      <c r="N37" s="209"/>
      <c r="O37" s="180">
        <v>140</v>
      </c>
      <c r="P37" s="181"/>
      <c r="Q37" s="182"/>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row>
    <row r="38" spans="1:92" ht="21" customHeight="1" x14ac:dyDescent="0.3">
      <c r="A38" s="76"/>
      <c r="B38" s="300"/>
      <c r="C38" s="168" t="s">
        <v>91</v>
      </c>
      <c r="D38" s="200" t="s">
        <v>94</v>
      </c>
      <c r="E38" s="312"/>
      <c r="F38" s="169" t="s">
        <v>142</v>
      </c>
      <c r="G38" s="199"/>
      <c r="H38" s="170">
        <v>2024</v>
      </c>
      <c r="I38" s="171" t="s">
        <v>59</v>
      </c>
      <c r="J38" s="204">
        <v>7997.12</v>
      </c>
      <c r="K38" s="172">
        <v>7806.91</v>
      </c>
      <c r="L38" s="178">
        <f t="shared" ref="L38:L40" si="5">1141.42+70.8+259.63+28.32+9.44</f>
        <v>1509.61</v>
      </c>
      <c r="M38" s="179">
        <v>1509.61</v>
      </c>
      <c r="N38" s="209"/>
      <c r="O38" s="180">
        <v>140</v>
      </c>
      <c r="P38" s="181"/>
      <c r="Q38" s="182"/>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row>
    <row r="39" spans="1:92" ht="21" customHeight="1" x14ac:dyDescent="0.3">
      <c r="A39" s="76"/>
      <c r="B39" s="300"/>
      <c r="C39" s="168" t="s">
        <v>91</v>
      </c>
      <c r="D39" s="200" t="s">
        <v>94</v>
      </c>
      <c r="E39" s="312"/>
      <c r="F39" s="169" t="s">
        <v>143</v>
      </c>
      <c r="G39" s="199"/>
      <c r="H39" s="170">
        <v>2024</v>
      </c>
      <c r="I39" s="171" t="s">
        <v>60</v>
      </c>
      <c r="J39" s="210">
        <v>7997.12</v>
      </c>
      <c r="K39" s="183">
        <v>7759.01</v>
      </c>
      <c r="L39" s="184">
        <f t="shared" si="5"/>
        <v>1509.61</v>
      </c>
      <c r="M39" s="185">
        <v>1509.61</v>
      </c>
      <c r="N39" s="211"/>
      <c r="O39" s="186">
        <v>140</v>
      </c>
      <c r="P39" s="187"/>
      <c r="Q39" s="188"/>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row>
    <row r="40" spans="1:92" ht="21" customHeight="1" thickBot="1" x14ac:dyDescent="0.35">
      <c r="A40" s="76"/>
      <c r="B40" s="300"/>
      <c r="C40" s="168" t="s">
        <v>91</v>
      </c>
      <c r="D40" s="200" t="s">
        <v>94</v>
      </c>
      <c r="E40" s="312"/>
      <c r="F40" s="199" t="s">
        <v>96</v>
      </c>
      <c r="G40" s="199"/>
      <c r="H40" s="170">
        <v>2024</v>
      </c>
      <c r="I40" s="171" t="s">
        <v>61</v>
      </c>
      <c r="J40" s="177">
        <v>7997.12</v>
      </c>
      <c r="K40" s="212">
        <v>7775.62</v>
      </c>
      <c r="L40" s="213">
        <f t="shared" si="5"/>
        <v>1509.61</v>
      </c>
      <c r="M40" s="212">
        <v>1509.61</v>
      </c>
      <c r="N40" s="209"/>
      <c r="O40" s="180">
        <v>120</v>
      </c>
      <c r="P40" s="214"/>
      <c r="Q40" s="215"/>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row>
    <row r="41" spans="1:92" s="291" customFormat="1" ht="14.4" thickBot="1" x14ac:dyDescent="0.35">
      <c r="A41" s="281"/>
      <c r="B41" s="302"/>
      <c r="C41" s="282"/>
      <c r="D41" s="282"/>
      <c r="E41" s="282"/>
      <c r="F41" s="282"/>
      <c r="G41" s="282"/>
      <c r="H41" s="501" t="s">
        <v>49</v>
      </c>
      <c r="I41" s="502"/>
      <c r="J41" s="292">
        <f>SUM(J29:J40)</f>
        <v>95965.439999999988</v>
      </c>
      <c r="K41" s="293">
        <f>SUM(K29:K40)</f>
        <v>93641.329999999987</v>
      </c>
      <c r="L41" s="292">
        <f t="shared" ref="L41:M41" si="6">SUM(L29:L40)</f>
        <v>18115.260000000002</v>
      </c>
      <c r="M41" s="293">
        <f t="shared" si="6"/>
        <v>18115.260000000002</v>
      </c>
      <c r="N41" s="294">
        <v>1800</v>
      </c>
      <c r="O41" s="295">
        <f>SUM(O29:O40)</f>
        <v>1490</v>
      </c>
      <c r="P41" s="288">
        <v>50</v>
      </c>
      <c r="Q41" s="289">
        <f>P41*O41</f>
        <v>74500</v>
      </c>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0"/>
      <c r="CA41" s="290"/>
      <c r="CB41" s="290"/>
      <c r="CC41" s="290"/>
      <c r="CD41" s="290"/>
      <c r="CE41" s="290"/>
      <c r="CF41" s="290"/>
      <c r="CG41" s="290"/>
      <c r="CH41" s="290"/>
      <c r="CI41" s="290"/>
      <c r="CJ41" s="290"/>
      <c r="CK41" s="290"/>
      <c r="CL41" s="290"/>
      <c r="CM41" s="290"/>
      <c r="CN41" s="290"/>
    </row>
    <row r="42" spans="1:92" ht="22.05" customHeight="1" x14ac:dyDescent="0.3">
      <c r="A42" s="74">
        <v>3</v>
      </c>
      <c r="B42" s="299"/>
      <c r="C42" s="168" t="s">
        <v>92</v>
      </c>
      <c r="D42" s="200" t="s">
        <v>95</v>
      </c>
      <c r="E42" s="312"/>
      <c r="F42" s="199" t="s">
        <v>96</v>
      </c>
      <c r="G42" s="199"/>
      <c r="H42" s="170">
        <v>2023</v>
      </c>
      <c r="I42" s="171" t="s">
        <v>50</v>
      </c>
      <c r="J42" s="204">
        <v>3235.48</v>
      </c>
      <c r="K42" s="172">
        <v>3054.53</v>
      </c>
      <c r="L42" s="178">
        <f>1032.11</f>
        <v>1032.1099999999999</v>
      </c>
      <c r="M42" s="179">
        <v>1032.1099999999999</v>
      </c>
      <c r="N42" s="205"/>
      <c r="O42" s="180">
        <v>120</v>
      </c>
      <c r="P42" s="181"/>
      <c r="Q42" s="182"/>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row>
    <row r="43" spans="1:92" ht="22.05" customHeight="1" x14ac:dyDescent="0.3">
      <c r="A43" s="76"/>
      <c r="B43" s="300"/>
      <c r="C43" s="168" t="s">
        <v>92</v>
      </c>
      <c r="D43" s="200" t="s">
        <v>95</v>
      </c>
      <c r="E43" s="312"/>
      <c r="F43" s="199" t="s">
        <v>96</v>
      </c>
      <c r="G43" s="199"/>
      <c r="H43" s="170">
        <v>2023</v>
      </c>
      <c r="I43" s="171" t="s">
        <v>51</v>
      </c>
      <c r="J43" s="204">
        <v>3235.48</v>
      </c>
      <c r="K43" s="172">
        <v>2937.88</v>
      </c>
      <c r="L43" s="178">
        <f>1032.11</f>
        <v>1032.1099999999999</v>
      </c>
      <c r="M43" s="179">
        <v>1032.1099999999999</v>
      </c>
      <c r="N43" s="205"/>
      <c r="O43" s="180">
        <v>125</v>
      </c>
      <c r="P43" s="181"/>
      <c r="Q43" s="182"/>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row>
    <row r="44" spans="1:92" ht="22.05" customHeight="1" x14ac:dyDescent="0.3">
      <c r="A44" s="76"/>
      <c r="B44" s="300"/>
      <c r="C44" s="168" t="s">
        <v>92</v>
      </c>
      <c r="D44" s="200" t="s">
        <v>95</v>
      </c>
      <c r="E44" s="312"/>
      <c r="F44" s="199" t="s">
        <v>96</v>
      </c>
      <c r="G44" s="199"/>
      <c r="H44" s="170">
        <v>2023</v>
      </c>
      <c r="I44" s="171" t="s">
        <v>52</v>
      </c>
      <c r="J44" s="204">
        <v>3235.48</v>
      </c>
      <c r="K44" s="172">
        <v>2944.52</v>
      </c>
      <c r="L44" s="178">
        <f>779.75+48.53+177.95+19.41+6.47</f>
        <v>1032.1100000000001</v>
      </c>
      <c r="M44" s="179">
        <v>1032.1099999999999</v>
      </c>
      <c r="N44" s="205"/>
      <c r="O44" s="180">
        <v>140</v>
      </c>
      <c r="P44" s="181"/>
      <c r="Q44" s="182"/>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row>
    <row r="45" spans="1:92" ht="22.05" customHeight="1" x14ac:dyDescent="0.3">
      <c r="A45" s="76"/>
      <c r="B45" s="300"/>
      <c r="C45" s="168" t="s">
        <v>92</v>
      </c>
      <c r="D45" s="200" t="s">
        <v>95</v>
      </c>
      <c r="E45" s="312"/>
      <c r="F45" s="199" t="s">
        <v>96</v>
      </c>
      <c r="G45" s="199"/>
      <c r="H45" s="170">
        <v>2023</v>
      </c>
      <c r="I45" s="171" t="s">
        <v>53</v>
      </c>
      <c r="J45" s="204">
        <v>3235.48</v>
      </c>
      <c r="K45" s="172">
        <v>2990.92</v>
      </c>
      <c r="L45" s="178">
        <f t="shared" ref="L45:L47" si="7">779.75+48.53+177.95+19.41+6.47</f>
        <v>1032.1100000000001</v>
      </c>
      <c r="M45" s="179">
        <v>1032.1099999999999</v>
      </c>
      <c r="N45" s="205"/>
      <c r="O45" s="180">
        <v>110</v>
      </c>
      <c r="P45" s="181"/>
      <c r="Q45" s="182"/>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row>
    <row r="46" spans="1:92" ht="22.05" customHeight="1" x14ac:dyDescent="0.3">
      <c r="A46" s="76"/>
      <c r="B46" s="300"/>
      <c r="C46" s="168" t="s">
        <v>92</v>
      </c>
      <c r="D46" s="200" t="s">
        <v>95</v>
      </c>
      <c r="E46" s="312"/>
      <c r="F46" s="199" t="s">
        <v>96</v>
      </c>
      <c r="G46" s="199"/>
      <c r="H46" s="170">
        <v>2023</v>
      </c>
      <c r="I46" s="171" t="s">
        <v>54</v>
      </c>
      <c r="J46" s="204">
        <v>3235.48</v>
      </c>
      <c r="K46" s="172">
        <v>2991.73</v>
      </c>
      <c r="L46" s="178">
        <f t="shared" si="7"/>
        <v>1032.1100000000001</v>
      </c>
      <c r="M46" s="179">
        <v>1032.0999999999999</v>
      </c>
      <c r="N46" s="205"/>
      <c r="O46" s="180">
        <v>100</v>
      </c>
      <c r="P46" s="181"/>
      <c r="Q46" s="182"/>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row>
    <row r="47" spans="1:92" ht="22.05" customHeight="1" x14ac:dyDescent="0.3">
      <c r="A47" s="76"/>
      <c r="B47" s="300"/>
      <c r="C47" s="168" t="s">
        <v>92</v>
      </c>
      <c r="D47" s="200" t="s">
        <v>95</v>
      </c>
      <c r="E47" s="312"/>
      <c r="F47" s="199" t="s">
        <v>96</v>
      </c>
      <c r="G47" s="199"/>
      <c r="H47" s="170">
        <v>2023</v>
      </c>
      <c r="I47" s="171" t="s">
        <v>55</v>
      </c>
      <c r="J47" s="204">
        <v>3235.48</v>
      </c>
      <c r="K47" s="172">
        <v>2990.87</v>
      </c>
      <c r="L47" s="178">
        <f t="shared" si="7"/>
        <v>1032.1100000000001</v>
      </c>
      <c r="M47" s="179">
        <v>1032.0999999999999</v>
      </c>
      <c r="N47" s="205"/>
      <c r="O47" s="180">
        <v>100</v>
      </c>
      <c r="P47" s="181"/>
      <c r="Q47" s="182"/>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row>
    <row r="48" spans="1:92" ht="22.05" customHeight="1" x14ac:dyDescent="0.3">
      <c r="A48" s="76"/>
      <c r="B48" s="300"/>
      <c r="C48" s="168" t="s">
        <v>92</v>
      </c>
      <c r="D48" s="200" t="s">
        <v>95</v>
      </c>
      <c r="E48" s="312"/>
      <c r="F48" s="199" t="s">
        <v>96</v>
      </c>
      <c r="G48" s="199"/>
      <c r="H48" s="170">
        <v>2023</v>
      </c>
      <c r="I48" s="171" t="s">
        <v>56</v>
      </c>
      <c r="J48" s="204">
        <v>3710.48</v>
      </c>
      <c r="K48" s="172">
        <v>3432.49</v>
      </c>
      <c r="L48" s="178">
        <f>894.23+55.65+204.08+22.26+7.42</f>
        <v>1183.6400000000001</v>
      </c>
      <c r="M48" s="179">
        <v>1183.6400000000001</v>
      </c>
      <c r="N48" s="205"/>
      <c r="O48" s="180">
        <v>60</v>
      </c>
      <c r="P48" s="181"/>
      <c r="Q48" s="182"/>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row>
    <row r="49" spans="1:92" ht="22.05" customHeight="1" x14ac:dyDescent="0.3">
      <c r="A49" s="76"/>
      <c r="B49" s="300"/>
      <c r="C49" s="168" t="s">
        <v>92</v>
      </c>
      <c r="D49" s="200" t="s">
        <v>95</v>
      </c>
      <c r="E49" s="312"/>
      <c r="F49" s="199" t="s">
        <v>96</v>
      </c>
      <c r="G49" s="199"/>
      <c r="H49" s="170">
        <v>2023</v>
      </c>
      <c r="I49" s="171" t="s">
        <v>57</v>
      </c>
      <c r="J49" s="204">
        <v>3710.48</v>
      </c>
      <c r="K49" s="172">
        <v>3444.51</v>
      </c>
      <c r="L49" s="178">
        <f>894.23+55.65+204.08+22.26+7.42</f>
        <v>1183.6400000000001</v>
      </c>
      <c r="M49" s="179">
        <v>1183.6400000000001</v>
      </c>
      <c r="N49" s="205"/>
      <c r="O49" s="180">
        <v>130</v>
      </c>
      <c r="P49" s="181"/>
      <c r="Q49" s="182"/>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row>
    <row r="50" spans="1:92" ht="22.05" customHeight="1" x14ac:dyDescent="0.3">
      <c r="A50" s="76"/>
      <c r="B50" s="300"/>
      <c r="C50" s="168" t="s">
        <v>92</v>
      </c>
      <c r="D50" s="200" t="s">
        <v>95</v>
      </c>
      <c r="E50" s="312"/>
      <c r="F50" s="199" t="s">
        <v>96</v>
      </c>
      <c r="G50" s="199"/>
      <c r="H50" s="170">
        <v>2023</v>
      </c>
      <c r="I50" s="206" t="s">
        <v>58</v>
      </c>
      <c r="J50" s="204">
        <v>3710.48</v>
      </c>
      <c r="K50" s="172">
        <v>3417.57</v>
      </c>
      <c r="L50" s="178">
        <f t="shared" ref="L50:L53" si="8">894.23+55.65+204.08+22.26+7.42</f>
        <v>1183.6400000000001</v>
      </c>
      <c r="M50" s="179">
        <v>1183.6400000000001</v>
      </c>
      <c r="N50" s="205"/>
      <c r="O50" s="180">
        <v>130</v>
      </c>
      <c r="P50" s="181"/>
      <c r="Q50" s="182"/>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row>
    <row r="51" spans="1:92" ht="22.05" customHeight="1" x14ac:dyDescent="0.3">
      <c r="A51" s="76"/>
      <c r="B51" s="300"/>
      <c r="C51" s="168" t="s">
        <v>92</v>
      </c>
      <c r="D51" s="200" t="s">
        <v>95</v>
      </c>
      <c r="E51" s="312"/>
      <c r="F51" s="199" t="s">
        <v>96</v>
      </c>
      <c r="G51" s="199"/>
      <c r="H51" s="170">
        <v>2023</v>
      </c>
      <c r="I51" s="171" t="s">
        <v>59</v>
      </c>
      <c r="J51" s="204">
        <v>3710.48</v>
      </c>
      <c r="K51" s="172">
        <v>3417.88</v>
      </c>
      <c r="L51" s="178">
        <f t="shared" si="8"/>
        <v>1183.6400000000001</v>
      </c>
      <c r="M51" s="179">
        <v>1183.6400000000001</v>
      </c>
      <c r="N51" s="205"/>
      <c r="O51" s="180">
        <v>100</v>
      </c>
      <c r="P51" s="181"/>
      <c r="Q51" s="182"/>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row>
    <row r="52" spans="1:92" ht="22.05" customHeight="1" x14ac:dyDescent="0.3">
      <c r="A52" s="76"/>
      <c r="B52" s="300"/>
      <c r="C52" s="168" t="s">
        <v>92</v>
      </c>
      <c r="D52" s="200" t="s">
        <v>95</v>
      </c>
      <c r="E52" s="312"/>
      <c r="F52" s="199" t="s">
        <v>96</v>
      </c>
      <c r="G52" s="199"/>
      <c r="H52" s="170">
        <v>2023</v>
      </c>
      <c r="I52" s="171" t="s">
        <v>60</v>
      </c>
      <c r="J52" s="204">
        <v>3710.48</v>
      </c>
      <c r="K52" s="172">
        <v>3410.07</v>
      </c>
      <c r="L52" s="178">
        <f t="shared" si="8"/>
        <v>1183.6400000000001</v>
      </c>
      <c r="M52" s="179">
        <v>1183.6400000000001</v>
      </c>
      <c r="N52" s="205"/>
      <c r="O52" s="180">
        <v>150</v>
      </c>
      <c r="P52" s="181"/>
      <c r="Q52" s="182"/>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row>
    <row r="53" spans="1:92" ht="22.05" customHeight="1" thickBot="1" x14ac:dyDescent="0.35">
      <c r="A53" s="76"/>
      <c r="B53" s="300"/>
      <c r="C53" s="168" t="s">
        <v>92</v>
      </c>
      <c r="D53" s="200" t="s">
        <v>95</v>
      </c>
      <c r="E53" s="312"/>
      <c r="F53" s="199" t="s">
        <v>96</v>
      </c>
      <c r="G53" s="199"/>
      <c r="H53" s="170">
        <v>2023</v>
      </c>
      <c r="I53" s="171" t="s">
        <v>61</v>
      </c>
      <c r="J53" s="204">
        <v>3710.48</v>
      </c>
      <c r="K53" s="183">
        <v>3398.4</v>
      </c>
      <c r="L53" s="184">
        <f t="shared" si="8"/>
        <v>1183.6400000000001</v>
      </c>
      <c r="M53" s="185">
        <v>1183.6400000000001</v>
      </c>
      <c r="N53" s="207"/>
      <c r="O53" s="180">
        <v>120</v>
      </c>
      <c r="P53" s="181"/>
      <c r="Q53" s="182"/>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row>
    <row r="54" spans="1:92" s="291" customFormat="1" ht="14.4" thickBot="1" x14ac:dyDescent="0.35">
      <c r="A54" s="281"/>
      <c r="B54" s="302"/>
      <c r="C54" s="282"/>
      <c r="D54" s="297"/>
      <c r="E54" s="339"/>
      <c r="F54" s="296"/>
      <c r="G54" s="296"/>
      <c r="H54" s="501" t="s">
        <v>49</v>
      </c>
      <c r="I54" s="502"/>
      <c r="J54" s="283">
        <f>SUM(J42:J53)</f>
        <v>41675.760000000009</v>
      </c>
      <c r="K54" s="284">
        <f>SUM(K42:K53)</f>
        <v>38431.37000000001</v>
      </c>
      <c r="L54" s="283">
        <f t="shared" ref="L54:M54" si="9">SUM(L42:L53)</f>
        <v>13294.5</v>
      </c>
      <c r="M54" s="285">
        <f t="shared" si="9"/>
        <v>13294.479999999998</v>
      </c>
      <c r="N54" s="286">
        <v>1800</v>
      </c>
      <c r="O54" s="287">
        <f>SUM(O42:O53)</f>
        <v>1385</v>
      </c>
      <c r="P54" s="288">
        <f>(K54+M54)/N54</f>
        <v>28.736583333333336</v>
      </c>
      <c r="Q54" s="289">
        <f>P54*O54</f>
        <v>39800.167916666673</v>
      </c>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row>
    <row r="55" spans="1:92" ht="29.4" customHeight="1" x14ac:dyDescent="0.3">
      <c r="A55" s="76"/>
      <c r="B55" s="300"/>
      <c r="C55" s="168" t="s">
        <v>92</v>
      </c>
      <c r="D55" s="200" t="s">
        <v>95</v>
      </c>
      <c r="E55" s="312"/>
      <c r="F55" s="199"/>
      <c r="G55" s="199"/>
      <c r="H55" s="170">
        <v>2024</v>
      </c>
      <c r="I55" s="171" t="s">
        <v>50</v>
      </c>
      <c r="J55" s="204">
        <v>3710.48</v>
      </c>
      <c r="K55" s="172">
        <v>3465.08</v>
      </c>
      <c r="L55" s="173">
        <f>897.2+55.65+204.08+22.26+7.42</f>
        <v>1186.6100000000001</v>
      </c>
      <c r="M55" s="172">
        <v>1186.6099999999999</v>
      </c>
      <c r="N55" s="203"/>
      <c r="O55" s="180">
        <v>140</v>
      </c>
      <c r="P55" s="181"/>
      <c r="Q55" s="182"/>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row>
    <row r="56" spans="1:92" ht="27" customHeight="1" x14ac:dyDescent="0.3">
      <c r="A56" s="76"/>
      <c r="B56" s="300"/>
      <c r="C56" s="168" t="s">
        <v>92</v>
      </c>
      <c r="D56" s="200" t="s">
        <v>95</v>
      </c>
      <c r="E56" s="312"/>
      <c r="F56" s="199"/>
      <c r="G56" s="199"/>
      <c r="H56" s="170">
        <v>2024</v>
      </c>
      <c r="I56" s="171" t="s">
        <v>51</v>
      </c>
      <c r="J56" s="204">
        <v>3710.48</v>
      </c>
      <c r="K56" s="172">
        <v>3413.83</v>
      </c>
      <c r="L56" s="178">
        <f>897.2+55.65+204.08+22.26+7.42</f>
        <v>1186.6100000000001</v>
      </c>
      <c r="M56" s="179">
        <v>1186.6099999999999</v>
      </c>
      <c r="N56" s="205"/>
      <c r="O56" s="180">
        <v>165</v>
      </c>
      <c r="P56" s="181"/>
      <c r="Q56" s="182"/>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row>
    <row r="57" spans="1:92" ht="27" customHeight="1" x14ac:dyDescent="0.3">
      <c r="A57" s="76"/>
      <c r="B57" s="300"/>
      <c r="C57" s="168" t="s">
        <v>92</v>
      </c>
      <c r="D57" s="200" t="s">
        <v>95</v>
      </c>
      <c r="E57" s="312"/>
      <c r="F57" s="199"/>
      <c r="G57" s="199"/>
      <c r="H57" s="170">
        <v>2024</v>
      </c>
      <c r="I57" s="171" t="s">
        <v>52</v>
      </c>
      <c r="J57" s="204">
        <f>6710.48-3000</f>
        <v>3710.4799999999996</v>
      </c>
      <c r="K57" s="172">
        <v>3406.2299999999996</v>
      </c>
      <c r="L57" s="178">
        <f>1141.42+70.8+259.63+28.32+9.44</f>
        <v>1509.61</v>
      </c>
      <c r="M57" s="179">
        <v>1509.61</v>
      </c>
      <c r="N57" s="209"/>
      <c r="O57" s="180">
        <v>145</v>
      </c>
      <c r="P57" s="181"/>
      <c r="Q57" s="182"/>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row>
    <row r="58" spans="1:92" ht="27" customHeight="1" x14ac:dyDescent="0.3">
      <c r="A58" s="76"/>
      <c r="B58" s="300"/>
      <c r="C58" s="168" t="s">
        <v>92</v>
      </c>
      <c r="D58" s="200" t="s">
        <v>95</v>
      </c>
      <c r="E58" s="312"/>
      <c r="F58" s="199"/>
      <c r="G58" s="199"/>
      <c r="H58" s="170">
        <v>2024</v>
      </c>
      <c r="I58" s="171" t="s">
        <v>53</v>
      </c>
      <c r="J58" s="204">
        <v>3710.48</v>
      </c>
      <c r="K58" s="172">
        <v>3388.98</v>
      </c>
      <c r="L58" s="178">
        <f>897.2+55.65+204.08+22.26+7.42</f>
        <v>1186.6100000000001</v>
      </c>
      <c r="M58" s="179">
        <v>1186.6099999999999</v>
      </c>
      <c r="N58" s="205"/>
      <c r="O58" s="180">
        <v>170</v>
      </c>
      <c r="P58" s="181"/>
      <c r="Q58" s="182"/>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row>
    <row r="59" spans="1:92" ht="27" customHeight="1" x14ac:dyDescent="0.3">
      <c r="A59" s="76"/>
      <c r="B59" s="300"/>
      <c r="C59" s="168" t="s">
        <v>92</v>
      </c>
      <c r="D59" s="200" t="s">
        <v>95</v>
      </c>
      <c r="E59" s="312"/>
      <c r="F59" s="199"/>
      <c r="G59" s="199"/>
      <c r="H59" s="170">
        <v>2024</v>
      </c>
      <c r="I59" s="171" t="s">
        <v>54</v>
      </c>
      <c r="J59" s="204">
        <v>3710.48</v>
      </c>
      <c r="K59" s="172">
        <v>3406.23</v>
      </c>
      <c r="L59" s="178">
        <f t="shared" ref="L59:L63" si="10">897.2+55.65+204.08+22.26+7.42</f>
        <v>1186.6100000000001</v>
      </c>
      <c r="M59" s="179">
        <v>1186.6099999999999</v>
      </c>
      <c r="N59" s="205"/>
      <c r="O59" s="180">
        <v>145</v>
      </c>
      <c r="P59" s="181"/>
      <c r="Q59" s="182"/>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row>
    <row r="60" spans="1:92" ht="27" customHeight="1" x14ac:dyDescent="0.3">
      <c r="A60" s="76"/>
      <c r="B60" s="300"/>
      <c r="C60" s="168" t="s">
        <v>92</v>
      </c>
      <c r="D60" s="200" t="s">
        <v>95</v>
      </c>
      <c r="E60" s="312"/>
      <c r="F60" s="199"/>
      <c r="G60" s="199"/>
      <c r="H60" s="170">
        <v>2024</v>
      </c>
      <c r="I60" s="171" t="s">
        <v>55</v>
      </c>
      <c r="J60" s="204">
        <v>3710.48</v>
      </c>
      <c r="K60" s="172">
        <v>3386.98</v>
      </c>
      <c r="L60" s="178">
        <f t="shared" si="10"/>
        <v>1186.6100000000001</v>
      </c>
      <c r="M60" s="179">
        <v>1186.6099999999999</v>
      </c>
      <c r="N60" s="205"/>
      <c r="O60" s="180">
        <v>115</v>
      </c>
      <c r="P60" s="181"/>
      <c r="Q60" s="182"/>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row>
    <row r="61" spans="1:92" ht="27" customHeight="1" x14ac:dyDescent="0.3">
      <c r="A61" s="76"/>
      <c r="B61" s="300"/>
      <c r="C61" s="168" t="s">
        <v>92</v>
      </c>
      <c r="D61" s="200" t="s">
        <v>95</v>
      </c>
      <c r="E61" s="312"/>
      <c r="F61" s="199"/>
      <c r="G61" s="199"/>
      <c r="H61" s="170">
        <v>2024</v>
      </c>
      <c r="I61" s="171" t="s">
        <v>56</v>
      </c>
      <c r="J61" s="204">
        <v>3710.48</v>
      </c>
      <c r="K61" s="172">
        <v>3524.77</v>
      </c>
      <c r="L61" s="178">
        <f t="shared" si="10"/>
        <v>1186.6100000000001</v>
      </c>
      <c r="M61" s="179">
        <v>1186.6099999999999</v>
      </c>
      <c r="N61" s="205"/>
      <c r="O61" s="180">
        <v>170</v>
      </c>
      <c r="P61" s="181"/>
      <c r="Q61" s="182"/>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row>
    <row r="62" spans="1:92" ht="27" customHeight="1" x14ac:dyDescent="0.3">
      <c r="A62" s="76"/>
      <c r="B62" s="300"/>
      <c r="C62" s="168" t="s">
        <v>92</v>
      </c>
      <c r="D62" s="200" t="s">
        <v>95</v>
      </c>
      <c r="E62" s="312"/>
      <c r="F62" s="199"/>
      <c r="G62" s="199"/>
      <c r="H62" s="170">
        <v>2024</v>
      </c>
      <c r="I62" s="171" t="s">
        <v>57</v>
      </c>
      <c r="J62" s="204">
        <v>3710.48</v>
      </c>
      <c r="K62" s="172">
        <v>3630.07</v>
      </c>
      <c r="L62" s="178">
        <f t="shared" si="10"/>
        <v>1186.6100000000001</v>
      </c>
      <c r="M62" s="179">
        <v>1186.6099999999999</v>
      </c>
      <c r="N62" s="205"/>
      <c r="O62" s="180">
        <v>90</v>
      </c>
      <c r="P62" s="181"/>
      <c r="Q62" s="182"/>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row>
    <row r="63" spans="1:92" ht="27" customHeight="1" x14ac:dyDescent="0.3">
      <c r="A63" s="76"/>
      <c r="B63" s="300"/>
      <c r="C63" s="168" t="s">
        <v>92</v>
      </c>
      <c r="D63" s="200" t="s">
        <v>95</v>
      </c>
      <c r="E63" s="312"/>
      <c r="F63" s="199"/>
      <c r="G63" s="199"/>
      <c r="H63" s="170">
        <v>2024</v>
      </c>
      <c r="I63" s="206" t="s">
        <v>58</v>
      </c>
      <c r="J63" s="204">
        <v>3710.48</v>
      </c>
      <c r="K63" s="172">
        <v>3455.53</v>
      </c>
      <c r="L63" s="178">
        <f t="shared" si="10"/>
        <v>1186.6100000000001</v>
      </c>
      <c r="M63" s="179">
        <v>1186.6099999999999</v>
      </c>
      <c r="N63" s="205"/>
      <c r="O63" s="180">
        <v>125</v>
      </c>
      <c r="P63" s="181"/>
      <c r="Q63" s="182"/>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row>
    <row r="64" spans="1:92" ht="27" customHeight="1" x14ac:dyDescent="0.3">
      <c r="A64" s="76"/>
      <c r="B64" s="300"/>
      <c r="C64" s="168" t="s">
        <v>92</v>
      </c>
      <c r="D64" s="200" t="s">
        <v>95</v>
      </c>
      <c r="E64" s="312"/>
      <c r="F64" s="199"/>
      <c r="G64" s="199"/>
      <c r="H64" s="170">
        <v>2024</v>
      </c>
      <c r="I64" s="171" t="s">
        <v>59</v>
      </c>
      <c r="J64" s="204">
        <v>3960.48</v>
      </c>
      <c r="K64" s="172">
        <v>3663.61</v>
      </c>
      <c r="L64" s="178">
        <f>957.65+59.4+217.82+23.76+7.92</f>
        <v>1266.55</v>
      </c>
      <c r="M64" s="179">
        <v>1266.55</v>
      </c>
      <c r="N64" s="209"/>
      <c r="O64" s="180">
        <v>100</v>
      </c>
      <c r="P64" s="181"/>
      <c r="Q64" s="182"/>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row>
    <row r="65" spans="1:92" ht="27" customHeight="1" x14ac:dyDescent="0.3">
      <c r="A65" s="76"/>
      <c r="B65" s="300"/>
      <c r="C65" s="168" t="s">
        <v>92</v>
      </c>
      <c r="D65" s="200" t="s">
        <v>95</v>
      </c>
      <c r="E65" s="312"/>
      <c r="F65" s="199"/>
      <c r="G65" s="199"/>
      <c r="H65" s="170">
        <v>2024</v>
      </c>
      <c r="I65" s="171" t="s">
        <v>60</v>
      </c>
      <c r="J65" s="210">
        <v>3960.48</v>
      </c>
      <c r="K65" s="183">
        <v>3647.18</v>
      </c>
      <c r="L65" s="184">
        <f>957.65+59.4+217.82+23.76+7.92</f>
        <v>1266.55</v>
      </c>
      <c r="M65" s="185">
        <v>1266.55</v>
      </c>
      <c r="N65" s="211"/>
      <c r="O65" s="186">
        <v>150</v>
      </c>
      <c r="P65" s="187"/>
      <c r="Q65" s="188"/>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row>
    <row r="66" spans="1:92" ht="27" customHeight="1" thickBot="1" x14ac:dyDescent="0.35">
      <c r="A66" s="76"/>
      <c r="B66" s="300"/>
      <c r="C66" s="168" t="s">
        <v>92</v>
      </c>
      <c r="D66" s="200" t="s">
        <v>95</v>
      </c>
      <c r="E66" s="312"/>
      <c r="F66" s="199"/>
      <c r="G66" s="199"/>
      <c r="H66" s="170">
        <v>2024</v>
      </c>
      <c r="I66" s="171" t="s">
        <v>61</v>
      </c>
      <c r="J66" s="177">
        <v>3960.48</v>
      </c>
      <c r="K66" s="212">
        <v>3728.53</v>
      </c>
      <c r="L66" s="213">
        <f>957.65+59.4+217.82+23.76+7.92</f>
        <v>1266.55</v>
      </c>
      <c r="M66" s="212">
        <v>1266.55</v>
      </c>
      <c r="N66" s="216"/>
      <c r="O66" s="217">
        <v>100</v>
      </c>
      <c r="P66" s="214"/>
      <c r="Q66" s="215"/>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row>
    <row r="67" spans="1:92" s="291" customFormat="1" ht="27" customHeight="1" thickBot="1" x14ac:dyDescent="0.35">
      <c r="A67" s="281"/>
      <c r="B67" s="302"/>
      <c r="C67" s="282"/>
      <c r="D67" s="297"/>
      <c r="E67" s="339"/>
      <c r="F67" s="296"/>
      <c r="G67" s="296"/>
      <c r="H67" s="501" t="s">
        <v>49</v>
      </c>
      <c r="I67" s="502"/>
      <c r="J67" s="292">
        <f>SUM(J55:J66)</f>
        <v>45275.760000000009</v>
      </c>
      <c r="K67" s="298">
        <f>SUM(K55:K66)</f>
        <v>42117.02</v>
      </c>
      <c r="L67" s="292">
        <f t="shared" ref="L67:M67" si="11">SUM(L55:L66)</f>
        <v>14802.140000000001</v>
      </c>
      <c r="M67" s="293">
        <f t="shared" si="11"/>
        <v>14802.139999999998</v>
      </c>
      <c r="N67" s="294">
        <v>1800</v>
      </c>
      <c r="O67" s="295">
        <f>SUM(O55:O66)</f>
        <v>1615</v>
      </c>
      <c r="P67" s="288">
        <f>(K67+M67)/N67</f>
        <v>31.621755555555552</v>
      </c>
      <c r="Q67" s="289">
        <f>P67*O67</f>
        <v>51069.135222222219</v>
      </c>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c r="BK67" s="290"/>
      <c r="BL67" s="290"/>
      <c r="BM67" s="290"/>
      <c r="BN67" s="290"/>
      <c r="BO67" s="290"/>
      <c r="BP67" s="290"/>
      <c r="BQ67" s="290"/>
      <c r="BR67" s="290"/>
      <c r="BS67" s="290"/>
      <c r="BT67" s="290"/>
      <c r="BU67" s="290"/>
      <c r="BV67" s="290"/>
      <c r="BW67" s="290"/>
      <c r="BX67" s="290"/>
      <c r="BY67" s="290"/>
      <c r="BZ67" s="290"/>
      <c r="CA67" s="290"/>
      <c r="CB67" s="290"/>
      <c r="CC67" s="290"/>
      <c r="CD67" s="290"/>
      <c r="CE67" s="290"/>
      <c r="CF67" s="290"/>
      <c r="CG67" s="290"/>
      <c r="CH67" s="290"/>
      <c r="CI67" s="290"/>
      <c r="CJ67" s="290"/>
      <c r="CK67" s="290"/>
      <c r="CL67" s="290"/>
      <c r="CM67" s="290"/>
      <c r="CN67" s="290"/>
    </row>
    <row r="68" spans="1:92" ht="27" customHeight="1" x14ac:dyDescent="0.3">
      <c r="A68" s="74">
        <v>4</v>
      </c>
      <c r="B68" s="299"/>
      <c r="C68" s="224"/>
      <c r="D68" s="226"/>
      <c r="E68" s="340"/>
      <c r="F68" s="225"/>
      <c r="G68" s="225"/>
      <c r="H68" s="227">
        <v>2023</v>
      </c>
      <c r="I68" s="228" t="s">
        <v>50</v>
      </c>
      <c r="J68" s="229"/>
      <c r="K68" s="141"/>
      <c r="L68" s="145"/>
      <c r="M68" s="230"/>
      <c r="N68" s="231"/>
      <c r="O68" s="232"/>
      <c r="P68" s="233"/>
      <c r="Q68" s="234"/>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row>
    <row r="69" spans="1:92" ht="27" customHeight="1" x14ac:dyDescent="0.3">
      <c r="A69" s="76"/>
      <c r="B69" s="300"/>
      <c r="C69" s="224"/>
      <c r="D69" s="226"/>
      <c r="E69" s="340"/>
      <c r="F69" s="225"/>
      <c r="G69" s="225"/>
      <c r="H69" s="227">
        <v>2023</v>
      </c>
      <c r="I69" s="228" t="s">
        <v>51</v>
      </c>
      <c r="J69" s="229"/>
      <c r="K69" s="141"/>
      <c r="L69" s="145"/>
      <c r="M69" s="230"/>
      <c r="N69" s="231"/>
      <c r="O69" s="232"/>
      <c r="P69" s="233"/>
      <c r="Q69" s="234"/>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row>
    <row r="70" spans="1:92" ht="27" customHeight="1" x14ac:dyDescent="0.3">
      <c r="A70" s="76"/>
      <c r="B70" s="300"/>
      <c r="C70" s="224"/>
      <c r="D70" s="226"/>
      <c r="E70" s="340"/>
      <c r="F70" s="225"/>
      <c r="G70" s="225"/>
      <c r="H70" s="227">
        <v>2023</v>
      </c>
      <c r="I70" s="228" t="s">
        <v>52</v>
      </c>
      <c r="J70" s="229"/>
      <c r="K70" s="141"/>
      <c r="L70" s="145"/>
      <c r="M70" s="230"/>
      <c r="N70" s="231"/>
      <c r="O70" s="232"/>
      <c r="P70" s="233"/>
      <c r="Q70" s="234"/>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row>
    <row r="71" spans="1:92" ht="27" customHeight="1" x14ac:dyDescent="0.3">
      <c r="A71" s="76"/>
      <c r="B71" s="300"/>
      <c r="C71" s="224"/>
      <c r="D71" s="226"/>
      <c r="E71" s="340"/>
      <c r="F71" s="225"/>
      <c r="G71" s="225"/>
      <c r="H71" s="227">
        <v>2023</v>
      </c>
      <c r="I71" s="228" t="s">
        <v>53</v>
      </c>
      <c r="J71" s="229"/>
      <c r="K71" s="141"/>
      <c r="L71" s="145"/>
      <c r="M71" s="230"/>
      <c r="N71" s="231"/>
      <c r="O71" s="232"/>
      <c r="P71" s="233"/>
      <c r="Q71" s="234"/>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row>
    <row r="72" spans="1:92" ht="27" customHeight="1" x14ac:dyDescent="0.3">
      <c r="A72" s="76"/>
      <c r="B72" s="300"/>
      <c r="C72" s="224"/>
      <c r="D72" s="226"/>
      <c r="E72" s="340"/>
      <c r="F72" s="225"/>
      <c r="G72" s="225"/>
      <c r="H72" s="227">
        <v>2023</v>
      </c>
      <c r="I72" s="228" t="s">
        <v>54</v>
      </c>
      <c r="J72" s="229"/>
      <c r="K72" s="141"/>
      <c r="L72" s="145"/>
      <c r="M72" s="230"/>
      <c r="N72" s="231"/>
      <c r="O72" s="232"/>
      <c r="P72" s="233"/>
      <c r="Q72" s="234"/>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row>
    <row r="73" spans="1:92" ht="27" customHeight="1" x14ac:dyDescent="0.3">
      <c r="A73" s="76"/>
      <c r="B73" s="300"/>
      <c r="C73" s="224"/>
      <c r="D73" s="226"/>
      <c r="E73" s="340"/>
      <c r="F73" s="225"/>
      <c r="G73" s="225"/>
      <c r="H73" s="227">
        <v>2023</v>
      </c>
      <c r="I73" s="228" t="s">
        <v>55</v>
      </c>
      <c r="J73" s="229"/>
      <c r="K73" s="141"/>
      <c r="L73" s="145"/>
      <c r="M73" s="230"/>
      <c r="N73" s="231"/>
      <c r="O73" s="232"/>
      <c r="P73" s="233"/>
      <c r="Q73" s="234"/>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row>
    <row r="74" spans="1:92" ht="27" customHeight="1" x14ac:dyDescent="0.3">
      <c r="A74" s="76"/>
      <c r="B74" s="300"/>
      <c r="C74" s="224"/>
      <c r="D74" s="226"/>
      <c r="E74" s="340"/>
      <c r="F74" s="225"/>
      <c r="G74" s="225"/>
      <c r="H74" s="227">
        <v>2023</v>
      </c>
      <c r="I74" s="228" t="s">
        <v>56</v>
      </c>
      <c r="J74" s="229"/>
      <c r="K74" s="141"/>
      <c r="L74" s="145"/>
      <c r="M74" s="230"/>
      <c r="N74" s="231"/>
      <c r="O74" s="232"/>
      <c r="P74" s="233"/>
      <c r="Q74" s="234"/>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row>
    <row r="75" spans="1:92" ht="27" customHeight="1" x14ac:dyDescent="0.3">
      <c r="A75" s="76"/>
      <c r="B75" s="300"/>
      <c r="C75" s="224"/>
      <c r="D75" s="226"/>
      <c r="E75" s="340"/>
      <c r="F75" s="225"/>
      <c r="G75" s="225"/>
      <c r="H75" s="227">
        <v>2023</v>
      </c>
      <c r="I75" s="228" t="s">
        <v>57</v>
      </c>
      <c r="J75" s="229"/>
      <c r="K75" s="141"/>
      <c r="L75" s="145"/>
      <c r="M75" s="230"/>
      <c r="N75" s="231"/>
      <c r="O75" s="232"/>
      <c r="P75" s="233"/>
      <c r="Q75" s="234"/>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row>
    <row r="76" spans="1:92" ht="27" customHeight="1" x14ac:dyDescent="0.3">
      <c r="A76" s="76"/>
      <c r="B76" s="300"/>
      <c r="C76" s="224"/>
      <c r="D76" s="226"/>
      <c r="E76" s="340"/>
      <c r="F76" s="225"/>
      <c r="G76" s="225"/>
      <c r="H76" s="227">
        <v>2023</v>
      </c>
      <c r="I76" s="235" t="s">
        <v>58</v>
      </c>
      <c r="J76" s="229"/>
      <c r="K76" s="141"/>
      <c r="L76" s="145"/>
      <c r="M76" s="230"/>
      <c r="N76" s="231"/>
      <c r="O76" s="232"/>
      <c r="P76" s="233"/>
      <c r="Q76" s="234"/>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row>
    <row r="77" spans="1:92" ht="27" customHeight="1" x14ac:dyDescent="0.3">
      <c r="A77" s="76"/>
      <c r="B77" s="300"/>
      <c r="C77" s="224"/>
      <c r="D77" s="226"/>
      <c r="E77" s="340"/>
      <c r="F77" s="225"/>
      <c r="G77" s="225"/>
      <c r="H77" s="227">
        <v>2023</v>
      </c>
      <c r="I77" s="228" t="s">
        <v>59</v>
      </c>
      <c r="J77" s="229"/>
      <c r="K77" s="141"/>
      <c r="L77" s="145"/>
      <c r="M77" s="230"/>
      <c r="N77" s="231"/>
      <c r="O77" s="232"/>
      <c r="P77" s="233"/>
      <c r="Q77" s="234"/>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row>
    <row r="78" spans="1:92" ht="27" customHeight="1" x14ac:dyDescent="0.3">
      <c r="A78" s="76"/>
      <c r="B78" s="300"/>
      <c r="C78" s="224"/>
      <c r="D78" s="226"/>
      <c r="E78" s="340"/>
      <c r="F78" s="225"/>
      <c r="G78" s="225"/>
      <c r="H78" s="227">
        <v>2023</v>
      </c>
      <c r="I78" s="228" t="s">
        <v>60</v>
      </c>
      <c r="J78" s="229"/>
      <c r="K78" s="141"/>
      <c r="L78" s="145"/>
      <c r="M78" s="230"/>
      <c r="N78" s="231"/>
      <c r="O78" s="232"/>
      <c r="P78" s="233"/>
      <c r="Q78" s="234"/>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row>
    <row r="79" spans="1:92" ht="23.4" customHeight="1" thickBot="1" x14ac:dyDescent="0.35">
      <c r="A79" s="76"/>
      <c r="B79" s="300"/>
      <c r="C79" s="224"/>
      <c r="D79" s="226"/>
      <c r="E79" s="340"/>
      <c r="F79" s="225"/>
      <c r="G79" s="225"/>
      <c r="H79" s="227">
        <v>2023</v>
      </c>
      <c r="I79" s="228" t="s">
        <v>61</v>
      </c>
      <c r="J79" s="236"/>
      <c r="K79" s="237"/>
      <c r="L79" s="153"/>
      <c r="M79" s="238"/>
      <c r="N79" s="239"/>
      <c r="O79" s="240"/>
      <c r="P79" s="233"/>
      <c r="Q79" s="234"/>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row>
    <row r="80" spans="1:92" ht="23.4" customHeight="1" thickBot="1" x14ac:dyDescent="0.35">
      <c r="A80" s="80"/>
      <c r="B80" s="303"/>
      <c r="C80" s="81"/>
      <c r="D80" s="87"/>
      <c r="E80" s="341"/>
      <c r="F80" s="122"/>
      <c r="G80" s="122"/>
      <c r="H80" s="495" t="s">
        <v>49</v>
      </c>
      <c r="I80" s="496"/>
      <c r="J80" s="101">
        <f>SUM(J68:J79)</f>
        <v>0</v>
      </c>
      <c r="K80" s="106">
        <f>SUM(K68:K79)</f>
        <v>0</v>
      </c>
      <c r="L80" s="111">
        <f t="shared" ref="L80:M80" si="12">SUM(L68:L79)</f>
        <v>0</v>
      </c>
      <c r="M80" s="112">
        <f t="shared" si="12"/>
        <v>0</v>
      </c>
      <c r="N80" s="97">
        <v>1800</v>
      </c>
      <c r="O80" s="93">
        <f>SUM(O68:O79)</f>
        <v>0</v>
      </c>
      <c r="P80" s="77">
        <f>(K80+M80)/N80</f>
        <v>0</v>
      </c>
      <c r="Q80" s="165">
        <f>P80*O80</f>
        <v>0</v>
      </c>
      <c r="R80" s="83"/>
      <c r="S80" s="83"/>
      <c r="T80" s="83"/>
      <c r="U80" s="83"/>
      <c r="V80" s="83"/>
      <c r="W80" s="83"/>
      <c r="X80" s="83"/>
      <c r="Y80" s="83"/>
      <c r="Z80" s="83"/>
      <c r="AA80" s="83"/>
      <c r="AB80" s="83"/>
      <c r="AC80" s="83"/>
      <c r="AD80" s="83"/>
      <c r="AE80" s="83"/>
      <c r="AF80" s="83"/>
      <c r="AG80" s="83"/>
      <c r="AH80" s="83"/>
      <c r="AI80" s="83"/>
      <c r="AJ80" s="83"/>
      <c r="AK80" s="83"/>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row>
    <row r="81" spans="1:92" ht="23.4" customHeight="1" x14ac:dyDescent="0.3">
      <c r="A81" s="76"/>
      <c r="B81" s="300"/>
      <c r="C81" s="137"/>
      <c r="D81" s="138"/>
      <c r="E81" s="342"/>
      <c r="F81" s="189"/>
      <c r="G81" s="189"/>
      <c r="H81" s="139">
        <v>2024</v>
      </c>
      <c r="I81" s="135" t="s">
        <v>50</v>
      </c>
      <c r="J81" s="190"/>
      <c r="K81" s="140"/>
      <c r="L81" s="191"/>
      <c r="M81" s="146"/>
      <c r="N81" s="192"/>
      <c r="O81" s="142"/>
      <c r="P81" s="149"/>
      <c r="Q81" s="161"/>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row>
    <row r="82" spans="1:92" ht="23.4" customHeight="1" x14ac:dyDescent="0.3">
      <c r="A82" s="76"/>
      <c r="B82" s="300"/>
      <c r="C82" s="137"/>
      <c r="D82" s="138"/>
      <c r="E82" s="342"/>
      <c r="F82" s="189"/>
      <c r="G82" s="189"/>
      <c r="H82" s="139">
        <v>2024</v>
      </c>
      <c r="I82" s="135" t="s">
        <v>51</v>
      </c>
      <c r="J82" s="193"/>
      <c r="K82" s="140"/>
      <c r="L82" s="194"/>
      <c r="M82" s="146"/>
      <c r="N82" s="195"/>
      <c r="O82" s="148"/>
      <c r="P82" s="149"/>
      <c r="Q82" s="161"/>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row>
    <row r="83" spans="1:92" ht="23.4" customHeight="1" x14ac:dyDescent="0.3">
      <c r="A83" s="76"/>
      <c r="B83" s="300"/>
      <c r="C83" s="137"/>
      <c r="D83" s="138"/>
      <c r="E83" s="342"/>
      <c r="F83" s="189"/>
      <c r="G83" s="189"/>
      <c r="H83" s="139">
        <v>2024</v>
      </c>
      <c r="I83" s="135" t="s">
        <v>52</v>
      </c>
      <c r="J83" s="193"/>
      <c r="K83" s="140"/>
      <c r="L83" s="194"/>
      <c r="M83" s="146"/>
      <c r="N83" s="195"/>
      <c r="O83" s="148"/>
      <c r="P83" s="149"/>
      <c r="Q83" s="161"/>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row>
    <row r="84" spans="1:92" ht="23.4" customHeight="1" x14ac:dyDescent="0.3">
      <c r="A84" s="76"/>
      <c r="B84" s="300"/>
      <c r="C84" s="137"/>
      <c r="D84" s="138"/>
      <c r="E84" s="342"/>
      <c r="F84" s="189"/>
      <c r="G84" s="189"/>
      <c r="H84" s="139">
        <v>2024</v>
      </c>
      <c r="I84" s="135" t="s">
        <v>53</v>
      </c>
      <c r="J84" s="193"/>
      <c r="K84" s="140"/>
      <c r="L84" s="194"/>
      <c r="M84" s="146"/>
      <c r="N84" s="195"/>
      <c r="O84" s="148"/>
      <c r="P84" s="149"/>
      <c r="Q84" s="161"/>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row>
    <row r="85" spans="1:92" ht="23.4" customHeight="1" x14ac:dyDescent="0.3">
      <c r="A85" s="76"/>
      <c r="B85" s="300"/>
      <c r="C85" s="137"/>
      <c r="D85" s="138"/>
      <c r="E85" s="342"/>
      <c r="F85" s="189"/>
      <c r="G85" s="189"/>
      <c r="H85" s="139">
        <v>2024</v>
      </c>
      <c r="I85" s="135" t="s">
        <v>54</v>
      </c>
      <c r="J85" s="193"/>
      <c r="K85" s="140"/>
      <c r="L85" s="194"/>
      <c r="M85" s="146"/>
      <c r="N85" s="195"/>
      <c r="O85" s="148"/>
      <c r="P85" s="149"/>
      <c r="Q85" s="161"/>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row>
    <row r="86" spans="1:92" ht="23.4" customHeight="1" x14ac:dyDescent="0.3">
      <c r="A86" s="76"/>
      <c r="B86" s="300"/>
      <c r="C86" s="137"/>
      <c r="D86" s="138"/>
      <c r="E86" s="342"/>
      <c r="F86" s="189"/>
      <c r="G86" s="189"/>
      <c r="H86" s="139">
        <v>2024</v>
      </c>
      <c r="I86" s="135" t="s">
        <v>55</v>
      </c>
      <c r="J86" s="193"/>
      <c r="K86" s="140"/>
      <c r="L86" s="194"/>
      <c r="M86" s="146"/>
      <c r="N86" s="195"/>
      <c r="O86" s="148"/>
      <c r="P86" s="149"/>
      <c r="Q86" s="161"/>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row>
    <row r="87" spans="1:92" ht="23.4" customHeight="1" x14ac:dyDescent="0.3">
      <c r="A87" s="76"/>
      <c r="B87" s="300"/>
      <c r="C87" s="137"/>
      <c r="D87" s="138"/>
      <c r="E87" s="342"/>
      <c r="F87" s="189"/>
      <c r="G87" s="189"/>
      <c r="H87" s="139">
        <v>2024</v>
      </c>
      <c r="I87" s="135" t="s">
        <v>56</v>
      </c>
      <c r="J87" s="193"/>
      <c r="K87" s="140"/>
      <c r="L87" s="194"/>
      <c r="M87" s="146"/>
      <c r="N87" s="195"/>
      <c r="O87" s="148"/>
      <c r="P87" s="149"/>
      <c r="Q87" s="161"/>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row>
    <row r="88" spans="1:92" ht="23.4" customHeight="1" x14ac:dyDescent="0.3">
      <c r="A88" s="76"/>
      <c r="B88" s="300"/>
      <c r="C88" s="137"/>
      <c r="D88" s="138"/>
      <c r="E88" s="342"/>
      <c r="F88" s="189"/>
      <c r="G88" s="189"/>
      <c r="H88" s="139">
        <v>2024</v>
      </c>
      <c r="I88" s="135" t="s">
        <v>57</v>
      </c>
      <c r="J88" s="193"/>
      <c r="K88" s="140"/>
      <c r="L88" s="194"/>
      <c r="M88" s="146"/>
      <c r="N88" s="195"/>
      <c r="O88" s="148"/>
      <c r="P88" s="149"/>
      <c r="Q88" s="161"/>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row>
    <row r="89" spans="1:92" ht="23.4" customHeight="1" x14ac:dyDescent="0.3">
      <c r="A89" s="76"/>
      <c r="B89" s="300"/>
      <c r="C89" s="137"/>
      <c r="D89" s="138"/>
      <c r="E89" s="342"/>
      <c r="F89" s="189"/>
      <c r="G89" s="189"/>
      <c r="H89" s="139">
        <v>2024</v>
      </c>
      <c r="I89" s="196" t="s">
        <v>58</v>
      </c>
      <c r="J89" s="193"/>
      <c r="K89" s="140"/>
      <c r="L89" s="194"/>
      <c r="M89" s="146"/>
      <c r="N89" s="195"/>
      <c r="O89" s="148"/>
      <c r="P89" s="149"/>
      <c r="Q89" s="161"/>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row>
    <row r="90" spans="1:92" ht="23.4" customHeight="1" x14ac:dyDescent="0.3">
      <c r="A90" s="76"/>
      <c r="B90" s="300"/>
      <c r="C90" s="137"/>
      <c r="D90" s="138"/>
      <c r="E90" s="342"/>
      <c r="F90" s="189"/>
      <c r="G90" s="189"/>
      <c r="H90" s="139">
        <v>2024</v>
      </c>
      <c r="I90" s="135" t="s">
        <v>59</v>
      </c>
      <c r="J90" s="193"/>
      <c r="K90" s="140"/>
      <c r="L90" s="194"/>
      <c r="M90" s="146"/>
      <c r="N90" s="195"/>
      <c r="O90" s="148"/>
      <c r="P90" s="149"/>
      <c r="Q90" s="161"/>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row>
    <row r="91" spans="1:92" ht="23.4" customHeight="1" x14ac:dyDescent="0.3">
      <c r="A91" s="76"/>
      <c r="B91" s="300"/>
      <c r="C91" s="137"/>
      <c r="D91" s="138"/>
      <c r="E91" s="342"/>
      <c r="F91" s="189"/>
      <c r="G91" s="189"/>
      <c r="H91" s="139">
        <v>2024</v>
      </c>
      <c r="I91" s="135" t="s">
        <v>60</v>
      </c>
      <c r="J91" s="218"/>
      <c r="K91" s="152"/>
      <c r="L91" s="197"/>
      <c r="M91" s="154"/>
      <c r="N91" s="198"/>
      <c r="O91" s="155"/>
      <c r="P91" s="156"/>
      <c r="Q91" s="162"/>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row>
    <row r="92" spans="1:92" ht="23.4" customHeight="1" thickBot="1" x14ac:dyDescent="0.35">
      <c r="A92" s="76"/>
      <c r="B92" s="300"/>
      <c r="C92" s="137"/>
      <c r="D92" s="138"/>
      <c r="E92" s="342"/>
      <c r="F92" s="189"/>
      <c r="G92" s="189"/>
      <c r="H92" s="139">
        <v>2024</v>
      </c>
      <c r="I92" s="135" t="s">
        <v>61</v>
      </c>
      <c r="J92" s="144"/>
      <c r="K92" s="219"/>
      <c r="L92" s="220"/>
      <c r="M92" s="219"/>
      <c r="N92" s="147"/>
      <c r="O92" s="221"/>
      <c r="P92" s="222"/>
      <c r="Q92" s="223"/>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row>
    <row r="93" spans="1:92" s="84" customFormat="1" ht="23.4" customHeight="1" thickBot="1" x14ac:dyDescent="0.35">
      <c r="A93" s="85"/>
      <c r="B93" s="304"/>
      <c r="C93" s="82"/>
      <c r="D93" s="86"/>
      <c r="E93" s="343"/>
      <c r="F93" s="123"/>
      <c r="G93" s="123"/>
      <c r="H93" s="495" t="s">
        <v>49</v>
      </c>
      <c r="I93" s="496"/>
      <c r="J93" s="103">
        <f>SUM(J81:J92)</f>
        <v>0</v>
      </c>
      <c r="K93" s="105">
        <f>SUM(K81:K92)</f>
        <v>0</v>
      </c>
      <c r="L93" s="113">
        <f t="shared" ref="L93:M93" si="13">SUM(L81:L92)</f>
        <v>0</v>
      </c>
      <c r="M93" s="114">
        <f t="shared" si="13"/>
        <v>0</v>
      </c>
      <c r="N93" s="98">
        <v>1800</v>
      </c>
      <c r="O93" s="94">
        <f>SUM(O81:O92)</f>
        <v>0</v>
      </c>
      <c r="P93" s="77">
        <f>(K93+M93)/N93</f>
        <v>0</v>
      </c>
      <c r="Q93" s="165">
        <f>P93*O93</f>
        <v>0</v>
      </c>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row>
    <row r="94" spans="1:92" ht="23.4" customHeight="1" x14ac:dyDescent="0.3">
      <c r="A94" s="74">
        <v>5</v>
      </c>
      <c r="B94" s="299"/>
      <c r="C94" s="137"/>
      <c r="D94" s="138"/>
      <c r="E94" s="342"/>
      <c r="F94" s="189"/>
      <c r="G94" s="189"/>
      <c r="H94" s="139">
        <v>2023</v>
      </c>
      <c r="I94" s="135" t="s">
        <v>50</v>
      </c>
      <c r="J94" s="193"/>
      <c r="K94" s="140"/>
      <c r="L94" s="194"/>
      <c r="M94" s="146"/>
      <c r="N94" s="195"/>
      <c r="O94" s="148"/>
      <c r="P94" s="149"/>
      <c r="Q94" s="161"/>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row>
    <row r="95" spans="1:92" ht="23.4" customHeight="1" x14ac:dyDescent="0.3">
      <c r="A95" s="76"/>
      <c r="B95" s="300"/>
      <c r="C95" s="137"/>
      <c r="D95" s="138"/>
      <c r="E95" s="342"/>
      <c r="F95" s="189"/>
      <c r="G95" s="189"/>
      <c r="H95" s="139">
        <v>2023</v>
      </c>
      <c r="I95" s="135" t="s">
        <v>51</v>
      </c>
      <c r="J95" s="193"/>
      <c r="K95" s="140"/>
      <c r="L95" s="194"/>
      <c r="M95" s="146"/>
      <c r="N95" s="195"/>
      <c r="O95" s="148"/>
      <c r="P95" s="149"/>
      <c r="Q95" s="161"/>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row>
    <row r="96" spans="1:92" ht="23.4" customHeight="1" x14ac:dyDescent="0.3">
      <c r="A96" s="76"/>
      <c r="B96" s="300"/>
      <c r="C96" s="137"/>
      <c r="D96" s="138"/>
      <c r="E96" s="342"/>
      <c r="F96" s="189"/>
      <c r="G96" s="189"/>
      <c r="H96" s="139">
        <v>2023</v>
      </c>
      <c r="I96" s="135" t="s">
        <v>52</v>
      </c>
      <c r="J96" s="193"/>
      <c r="K96" s="140"/>
      <c r="L96" s="194"/>
      <c r="M96" s="146"/>
      <c r="N96" s="195"/>
      <c r="O96" s="148"/>
      <c r="P96" s="149"/>
      <c r="Q96" s="161"/>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row>
    <row r="97" spans="1:92" ht="23.4" customHeight="1" x14ac:dyDescent="0.3">
      <c r="A97" s="76"/>
      <c r="B97" s="300"/>
      <c r="C97" s="137"/>
      <c r="D97" s="138"/>
      <c r="E97" s="342"/>
      <c r="F97" s="189"/>
      <c r="G97" s="189"/>
      <c r="H97" s="139">
        <v>2023</v>
      </c>
      <c r="I97" s="135" t="s">
        <v>53</v>
      </c>
      <c r="J97" s="193"/>
      <c r="K97" s="140"/>
      <c r="L97" s="194"/>
      <c r="M97" s="146"/>
      <c r="N97" s="195"/>
      <c r="O97" s="148"/>
      <c r="P97" s="149"/>
      <c r="Q97" s="161"/>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row>
    <row r="98" spans="1:92" ht="23.4" customHeight="1" x14ac:dyDescent="0.3">
      <c r="A98" s="76"/>
      <c r="B98" s="300"/>
      <c r="C98" s="137"/>
      <c r="D98" s="138"/>
      <c r="E98" s="342"/>
      <c r="F98" s="189"/>
      <c r="G98" s="189"/>
      <c r="H98" s="139">
        <v>2023</v>
      </c>
      <c r="I98" s="135" t="s">
        <v>54</v>
      </c>
      <c r="J98" s="193"/>
      <c r="K98" s="140"/>
      <c r="L98" s="194"/>
      <c r="M98" s="146"/>
      <c r="N98" s="195"/>
      <c r="O98" s="148"/>
      <c r="P98" s="149"/>
      <c r="Q98" s="161"/>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row>
    <row r="99" spans="1:92" ht="23.4" customHeight="1" x14ac:dyDescent="0.3">
      <c r="A99" s="76"/>
      <c r="B99" s="300"/>
      <c r="C99" s="137"/>
      <c r="D99" s="138"/>
      <c r="E99" s="342"/>
      <c r="F99" s="189"/>
      <c r="G99" s="189"/>
      <c r="H99" s="139">
        <v>2023</v>
      </c>
      <c r="I99" s="135" t="s">
        <v>55</v>
      </c>
      <c r="J99" s="193"/>
      <c r="K99" s="140"/>
      <c r="L99" s="194"/>
      <c r="M99" s="146"/>
      <c r="N99" s="195"/>
      <c r="O99" s="148"/>
      <c r="P99" s="149"/>
      <c r="Q99" s="161"/>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row>
    <row r="100" spans="1:92" ht="23.4" customHeight="1" x14ac:dyDescent="0.3">
      <c r="A100" s="76"/>
      <c r="B100" s="300"/>
      <c r="C100" s="137"/>
      <c r="D100" s="138"/>
      <c r="E100" s="342"/>
      <c r="F100" s="189"/>
      <c r="G100" s="189"/>
      <c r="H100" s="139">
        <v>2023</v>
      </c>
      <c r="I100" s="135" t="s">
        <v>56</v>
      </c>
      <c r="J100" s="193"/>
      <c r="K100" s="140"/>
      <c r="L100" s="194"/>
      <c r="M100" s="146"/>
      <c r="N100" s="195"/>
      <c r="O100" s="148"/>
      <c r="P100" s="149"/>
      <c r="Q100" s="161"/>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row>
    <row r="101" spans="1:92" ht="23.4" customHeight="1" x14ac:dyDescent="0.3">
      <c r="A101" s="76"/>
      <c r="B101" s="300"/>
      <c r="C101" s="137"/>
      <c r="D101" s="138"/>
      <c r="E101" s="342"/>
      <c r="F101" s="189"/>
      <c r="G101" s="189"/>
      <c r="H101" s="139">
        <v>2023</v>
      </c>
      <c r="I101" s="135" t="s">
        <v>57</v>
      </c>
      <c r="J101" s="193"/>
      <c r="K101" s="140"/>
      <c r="L101" s="194"/>
      <c r="M101" s="146"/>
      <c r="N101" s="195"/>
      <c r="O101" s="148"/>
      <c r="P101" s="149"/>
      <c r="Q101" s="161"/>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row>
    <row r="102" spans="1:92" ht="23.4" customHeight="1" x14ac:dyDescent="0.3">
      <c r="A102" s="76"/>
      <c r="B102" s="300"/>
      <c r="C102" s="137"/>
      <c r="D102" s="138"/>
      <c r="E102" s="342"/>
      <c r="F102" s="189"/>
      <c r="G102" s="189"/>
      <c r="H102" s="139">
        <v>2023</v>
      </c>
      <c r="I102" s="196" t="s">
        <v>58</v>
      </c>
      <c r="J102" s="193"/>
      <c r="K102" s="140"/>
      <c r="L102" s="194"/>
      <c r="M102" s="146"/>
      <c r="N102" s="195"/>
      <c r="O102" s="148"/>
      <c r="P102" s="149"/>
      <c r="Q102" s="161"/>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row>
    <row r="103" spans="1:92" ht="23.4" customHeight="1" x14ac:dyDescent="0.3">
      <c r="A103" s="76"/>
      <c r="B103" s="300"/>
      <c r="C103" s="137"/>
      <c r="D103" s="138"/>
      <c r="E103" s="342"/>
      <c r="F103" s="189"/>
      <c r="G103" s="189"/>
      <c r="H103" s="139">
        <v>2023</v>
      </c>
      <c r="I103" s="135" t="s">
        <v>59</v>
      </c>
      <c r="J103" s="193"/>
      <c r="K103" s="140"/>
      <c r="L103" s="194"/>
      <c r="M103" s="146"/>
      <c r="N103" s="195"/>
      <c r="O103" s="148"/>
      <c r="P103" s="149"/>
      <c r="Q103" s="161"/>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row>
    <row r="104" spans="1:92" ht="23.4" customHeight="1" x14ac:dyDescent="0.3">
      <c r="A104" s="76"/>
      <c r="B104" s="300"/>
      <c r="C104" s="137"/>
      <c r="D104" s="138"/>
      <c r="E104" s="342"/>
      <c r="F104" s="189"/>
      <c r="G104" s="189"/>
      <c r="H104" s="139">
        <v>2023</v>
      </c>
      <c r="I104" s="135" t="s">
        <v>60</v>
      </c>
      <c r="J104" s="193"/>
      <c r="K104" s="140"/>
      <c r="L104" s="194"/>
      <c r="M104" s="146"/>
      <c r="N104" s="195"/>
      <c r="O104" s="148"/>
      <c r="P104" s="149"/>
      <c r="Q104" s="161"/>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row>
    <row r="105" spans="1:92" ht="23.4" customHeight="1" thickBot="1" x14ac:dyDescent="0.35">
      <c r="A105" s="76"/>
      <c r="B105" s="300"/>
      <c r="C105" s="137"/>
      <c r="D105" s="138"/>
      <c r="E105" s="342"/>
      <c r="F105" s="189"/>
      <c r="G105" s="189"/>
      <c r="H105" s="139">
        <v>2023</v>
      </c>
      <c r="I105" s="135" t="s">
        <v>61</v>
      </c>
      <c r="J105" s="193"/>
      <c r="K105" s="152"/>
      <c r="L105" s="197"/>
      <c r="M105" s="154"/>
      <c r="N105" s="198"/>
      <c r="O105" s="155"/>
      <c r="P105" s="156"/>
      <c r="Q105" s="162"/>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row>
    <row r="106" spans="1:92" ht="23.4" customHeight="1" thickBot="1" x14ac:dyDescent="0.35">
      <c r="A106" s="80"/>
      <c r="B106" s="303"/>
      <c r="C106" s="81"/>
      <c r="D106" s="87"/>
      <c r="E106" s="341"/>
      <c r="F106" s="122"/>
      <c r="G106" s="122"/>
      <c r="H106" s="497" t="s">
        <v>49</v>
      </c>
      <c r="I106" s="498"/>
      <c r="J106" s="101">
        <f>SUM(J94:J105)</f>
        <v>0</v>
      </c>
      <c r="K106" s="102">
        <f>SUM(K94:K105)</f>
        <v>0</v>
      </c>
      <c r="L106" s="111">
        <f t="shared" ref="L106:M106" si="14">SUM(L94:L105)</f>
        <v>0</v>
      </c>
      <c r="M106" s="112">
        <f t="shared" si="14"/>
        <v>0</v>
      </c>
      <c r="N106" s="99">
        <v>1800</v>
      </c>
      <c r="O106" s="95">
        <f>SUM(O94:O105)</f>
        <v>0</v>
      </c>
      <c r="P106" s="77">
        <v>50</v>
      </c>
      <c r="Q106" s="165">
        <f>P106*O106</f>
        <v>0</v>
      </c>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row>
    <row r="107" spans="1:92" ht="23.4" customHeight="1" x14ac:dyDescent="0.3">
      <c r="A107" s="76"/>
      <c r="B107" s="300"/>
      <c r="C107" s="137"/>
      <c r="D107" s="138"/>
      <c r="E107" s="342"/>
      <c r="F107" s="189"/>
      <c r="G107" s="189"/>
      <c r="H107" s="139">
        <v>2024</v>
      </c>
      <c r="I107" s="135" t="s">
        <v>50</v>
      </c>
      <c r="J107" s="193"/>
      <c r="K107" s="140"/>
      <c r="L107" s="191"/>
      <c r="M107" s="146"/>
      <c r="N107" s="192"/>
      <c r="O107" s="142"/>
      <c r="P107" s="143"/>
      <c r="Q107" s="16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row>
    <row r="108" spans="1:92" ht="23.4" customHeight="1" x14ac:dyDescent="0.3">
      <c r="A108" s="76"/>
      <c r="B108" s="300"/>
      <c r="C108" s="137"/>
      <c r="D108" s="138"/>
      <c r="E108" s="342"/>
      <c r="F108" s="189"/>
      <c r="G108" s="189"/>
      <c r="H108" s="139">
        <v>2024</v>
      </c>
      <c r="I108" s="135" t="s">
        <v>51</v>
      </c>
      <c r="J108" s="193"/>
      <c r="K108" s="140"/>
      <c r="L108" s="191"/>
      <c r="M108" s="146"/>
      <c r="N108" s="195"/>
      <c r="O108" s="148"/>
      <c r="P108" s="149"/>
      <c r="Q108" s="161"/>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row>
    <row r="109" spans="1:92" ht="23.4" customHeight="1" x14ac:dyDescent="0.3">
      <c r="A109" s="76"/>
      <c r="B109" s="300"/>
      <c r="C109" s="137"/>
      <c r="D109" s="138"/>
      <c r="E109" s="342"/>
      <c r="F109" s="189"/>
      <c r="G109" s="189"/>
      <c r="H109" s="139">
        <v>2024</v>
      </c>
      <c r="I109" s="135" t="s">
        <v>52</v>
      </c>
      <c r="J109" s="193"/>
      <c r="K109" s="140"/>
      <c r="L109" s="194"/>
      <c r="M109" s="146"/>
      <c r="N109" s="195"/>
      <c r="O109" s="148"/>
      <c r="P109" s="149"/>
      <c r="Q109" s="161"/>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row>
    <row r="110" spans="1:92" ht="23.4" customHeight="1" x14ac:dyDescent="0.3">
      <c r="A110" s="76"/>
      <c r="B110" s="300"/>
      <c r="C110" s="137"/>
      <c r="D110" s="138"/>
      <c r="E110" s="342"/>
      <c r="F110" s="189"/>
      <c r="G110" s="189"/>
      <c r="H110" s="139">
        <v>2024</v>
      </c>
      <c r="I110" s="135" t="s">
        <v>53</v>
      </c>
      <c r="J110" s="193"/>
      <c r="K110" s="140"/>
      <c r="L110" s="194"/>
      <c r="M110" s="146"/>
      <c r="N110" s="195"/>
      <c r="O110" s="148"/>
      <c r="P110" s="149"/>
      <c r="Q110" s="161"/>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row>
    <row r="111" spans="1:92" ht="23.4" customHeight="1" x14ac:dyDescent="0.3">
      <c r="A111" s="76"/>
      <c r="B111" s="300"/>
      <c r="C111" s="137"/>
      <c r="D111" s="138"/>
      <c r="E111" s="342"/>
      <c r="F111" s="189"/>
      <c r="G111" s="189"/>
      <c r="H111" s="139">
        <v>2024</v>
      </c>
      <c r="I111" s="135" t="s">
        <v>54</v>
      </c>
      <c r="J111" s="193"/>
      <c r="K111" s="140"/>
      <c r="L111" s="194"/>
      <c r="M111" s="146"/>
      <c r="N111" s="195"/>
      <c r="O111" s="148"/>
      <c r="P111" s="149"/>
      <c r="Q111" s="161"/>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row>
    <row r="112" spans="1:92" ht="23.4" customHeight="1" x14ac:dyDescent="0.3">
      <c r="A112" s="76"/>
      <c r="B112" s="301"/>
      <c r="C112" s="252"/>
      <c r="D112" s="254"/>
      <c r="E112" s="344"/>
      <c r="F112" s="253"/>
      <c r="G112" s="253"/>
      <c r="H112" s="150">
        <v>2024</v>
      </c>
      <c r="I112" s="151" t="s">
        <v>55</v>
      </c>
      <c r="J112" s="218"/>
      <c r="K112" s="152"/>
      <c r="L112" s="197"/>
      <c r="M112" s="154"/>
      <c r="N112" s="198"/>
      <c r="O112" s="155"/>
      <c r="P112" s="156"/>
      <c r="Q112" s="162"/>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row>
    <row r="113" spans="1:92" ht="23.4" customHeight="1" thickBot="1" x14ac:dyDescent="0.35">
      <c r="A113" s="76"/>
      <c r="B113" s="305"/>
      <c r="C113" s="255"/>
      <c r="D113" s="78"/>
      <c r="E113" s="78"/>
      <c r="F113" s="255"/>
      <c r="G113" s="255"/>
      <c r="H113" s="78">
        <v>2024</v>
      </c>
      <c r="I113" s="135" t="s">
        <v>56</v>
      </c>
      <c r="J113" s="144"/>
      <c r="K113" s="219"/>
      <c r="L113" s="220"/>
      <c r="M113" s="219"/>
      <c r="N113" s="147"/>
      <c r="O113" s="221"/>
      <c r="P113" s="222"/>
      <c r="Q113" s="223"/>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row>
    <row r="114" spans="1:92" ht="23.4" customHeight="1" thickBot="1" x14ac:dyDescent="0.35">
      <c r="A114" s="88"/>
      <c r="B114" s="306"/>
      <c r="C114" s="89"/>
      <c r="D114" s="90"/>
      <c r="E114" s="345"/>
      <c r="F114" s="124"/>
      <c r="G114" s="124"/>
      <c r="H114" s="493" t="s">
        <v>49</v>
      </c>
      <c r="I114" s="494"/>
      <c r="J114" s="103">
        <f>SUM(J107:J113)</f>
        <v>0</v>
      </c>
      <c r="K114" s="105">
        <f>SUM(K107:K113)</f>
        <v>0</v>
      </c>
      <c r="L114" s="113">
        <f>SUM(L107:L113)</f>
        <v>0</v>
      </c>
      <c r="M114" s="114">
        <f>SUM(M107:M113)</f>
        <v>0</v>
      </c>
      <c r="N114" s="91">
        <f>(1800/12)*7</f>
        <v>1050</v>
      </c>
      <c r="O114" s="96">
        <f>SUM(O107:O113)</f>
        <v>0</v>
      </c>
      <c r="P114" s="77">
        <v>50</v>
      </c>
      <c r="Q114" s="165">
        <f>P114*O114</f>
        <v>0</v>
      </c>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row>
    <row r="115" spans="1:92" ht="23.4" customHeight="1" x14ac:dyDescent="0.3">
      <c r="A115" s="74">
        <v>6</v>
      </c>
      <c r="B115" s="299"/>
      <c r="C115" s="137"/>
      <c r="D115" s="138"/>
      <c r="E115" s="342"/>
      <c r="F115" s="189"/>
      <c r="G115" s="189"/>
      <c r="H115" s="139">
        <v>2023</v>
      </c>
      <c r="I115" s="135" t="s">
        <v>50</v>
      </c>
      <c r="J115" s="193"/>
      <c r="K115" s="140"/>
      <c r="L115" s="194"/>
      <c r="M115" s="146"/>
      <c r="N115" s="195"/>
      <c r="O115" s="232"/>
      <c r="P115" s="149"/>
      <c r="Q115" s="161"/>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row>
    <row r="116" spans="1:92" ht="23.4" customHeight="1" x14ac:dyDescent="0.3">
      <c r="A116" s="76"/>
      <c r="B116" s="300"/>
      <c r="C116" s="137"/>
      <c r="D116" s="138"/>
      <c r="E116" s="342"/>
      <c r="F116" s="189"/>
      <c r="G116" s="189"/>
      <c r="H116" s="139">
        <v>2023</v>
      </c>
      <c r="I116" s="135" t="s">
        <v>51</v>
      </c>
      <c r="J116" s="193"/>
      <c r="K116" s="140"/>
      <c r="L116" s="194"/>
      <c r="M116" s="146"/>
      <c r="N116" s="195"/>
      <c r="O116" s="232"/>
      <c r="P116" s="149"/>
      <c r="Q116" s="161"/>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c r="CL116" s="70"/>
      <c r="CM116" s="70"/>
      <c r="CN116" s="70"/>
    </row>
    <row r="117" spans="1:92" ht="23.4" customHeight="1" x14ac:dyDescent="0.3">
      <c r="A117" s="76"/>
      <c r="B117" s="300"/>
      <c r="C117" s="137"/>
      <c r="D117" s="138"/>
      <c r="E117" s="342"/>
      <c r="F117" s="189"/>
      <c r="G117" s="189"/>
      <c r="H117" s="139">
        <v>2023</v>
      </c>
      <c r="I117" s="135" t="s">
        <v>52</v>
      </c>
      <c r="J117" s="193"/>
      <c r="K117" s="140"/>
      <c r="L117" s="194"/>
      <c r="M117" s="146"/>
      <c r="N117" s="195"/>
      <c r="O117" s="232"/>
      <c r="P117" s="149"/>
      <c r="Q117" s="161"/>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row>
    <row r="118" spans="1:92" ht="23.4" customHeight="1" x14ac:dyDescent="0.3">
      <c r="A118" s="76"/>
      <c r="B118" s="300"/>
      <c r="C118" s="137"/>
      <c r="D118" s="138"/>
      <c r="E118" s="342"/>
      <c r="F118" s="189"/>
      <c r="G118" s="189"/>
      <c r="H118" s="139">
        <v>2023</v>
      </c>
      <c r="I118" s="135" t="s">
        <v>53</v>
      </c>
      <c r="J118" s="193"/>
      <c r="K118" s="140"/>
      <c r="L118" s="194"/>
      <c r="M118" s="146"/>
      <c r="N118" s="195"/>
      <c r="O118" s="232"/>
      <c r="P118" s="149"/>
      <c r="Q118" s="161"/>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row>
    <row r="119" spans="1:92" ht="23.4" customHeight="1" x14ac:dyDescent="0.3">
      <c r="A119" s="76"/>
      <c r="B119" s="300"/>
      <c r="C119" s="137"/>
      <c r="D119" s="138"/>
      <c r="E119" s="342"/>
      <c r="F119" s="189"/>
      <c r="G119" s="189"/>
      <c r="H119" s="139">
        <v>2023</v>
      </c>
      <c r="I119" s="135" t="s">
        <v>54</v>
      </c>
      <c r="J119" s="193"/>
      <c r="K119" s="140"/>
      <c r="L119" s="194"/>
      <c r="M119" s="146"/>
      <c r="N119" s="195"/>
      <c r="O119" s="148"/>
      <c r="P119" s="149"/>
      <c r="Q119" s="161"/>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row>
    <row r="120" spans="1:92" ht="23.4" customHeight="1" x14ac:dyDescent="0.3">
      <c r="A120" s="76"/>
      <c r="B120" s="300"/>
      <c r="C120" s="137"/>
      <c r="D120" s="138"/>
      <c r="E120" s="342"/>
      <c r="F120" s="189"/>
      <c r="G120" s="189"/>
      <c r="H120" s="139">
        <v>2023</v>
      </c>
      <c r="I120" s="135" t="s">
        <v>55</v>
      </c>
      <c r="J120" s="193"/>
      <c r="K120" s="140"/>
      <c r="L120" s="194"/>
      <c r="M120" s="146"/>
      <c r="N120" s="195"/>
      <c r="O120" s="148"/>
      <c r="P120" s="149"/>
      <c r="Q120" s="161"/>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row>
    <row r="121" spans="1:92" ht="23.4" customHeight="1" x14ac:dyDescent="0.3">
      <c r="A121" s="76"/>
      <c r="B121" s="300"/>
      <c r="C121" s="137"/>
      <c r="D121" s="138"/>
      <c r="E121" s="342"/>
      <c r="F121" s="189"/>
      <c r="G121" s="189"/>
      <c r="H121" s="139">
        <v>2023</v>
      </c>
      <c r="I121" s="135" t="s">
        <v>56</v>
      </c>
      <c r="J121" s="193"/>
      <c r="K121" s="140"/>
      <c r="L121" s="194"/>
      <c r="M121" s="146"/>
      <c r="N121" s="195"/>
      <c r="O121" s="148"/>
      <c r="P121" s="149"/>
      <c r="Q121" s="161"/>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row>
    <row r="122" spans="1:92" ht="23.4" customHeight="1" x14ac:dyDescent="0.3">
      <c r="A122" s="76"/>
      <c r="B122" s="300"/>
      <c r="C122" s="137"/>
      <c r="D122" s="138"/>
      <c r="E122" s="342"/>
      <c r="F122" s="189"/>
      <c r="G122" s="189"/>
      <c r="H122" s="139">
        <v>2023</v>
      </c>
      <c r="I122" s="135" t="s">
        <v>57</v>
      </c>
      <c r="J122" s="193"/>
      <c r="K122" s="140"/>
      <c r="L122" s="194"/>
      <c r="M122" s="146"/>
      <c r="N122" s="195"/>
      <c r="O122" s="148"/>
      <c r="P122" s="149"/>
      <c r="Q122" s="161"/>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row>
    <row r="123" spans="1:92" ht="23.4" customHeight="1" x14ac:dyDescent="0.3">
      <c r="A123" s="76"/>
      <c r="B123" s="300"/>
      <c r="C123" s="137"/>
      <c r="D123" s="138"/>
      <c r="E123" s="342"/>
      <c r="F123" s="189"/>
      <c r="G123" s="189"/>
      <c r="H123" s="139">
        <v>2023</v>
      </c>
      <c r="I123" s="196" t="s">
        <v>58</v>
      </c>
      <c r="J123" s="193"/>
      <c r="K123" s="140"/>
      <c r="L123" s="194"/>
      <c r="M123" s="146"/>
      <c r="N123" s="195"/>
      <c r="O123" s="148"/>
      <c r="P123" s="149"/>
      <c r="Q123" s="161"/>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row>
    <row r="124" spans="1:92" s="118" customFormat="1" ht="23.4" customHeight="1" x14ac:dyDescent="0.3">
      <c r="A124" s="119"/>
      <c r="B124" s="307"/>
      <c r="C124" s="241"/>
      <c r="D124" s="243"/>
      <c r="E124" s="346"/>
      <c r="F124" s="242"/>
      <c r="G124" s="242"/>
      <c r="H124" s="244">
        <v>2023</v>
      </c>
      <c r="I124" s="245" t="s">
        <v>62</v>
      </c>
      <c r="J124" s="246"/>
      <c r="K124" s="247"/>
      <c r="L124" s="248"/>
      <c r="M124" s="247"/>
      <c r="N124" s="249"/>
      <c r="O124" s="250"/>
      <c r="P124" s="244"/>
      <c r="Q124" s="251"/>
    </row>
    <row r="125" spans="1:92" ht="23.4" customHeight="1" x14ac:dyDescent="0.3">
      <c r="A125" s="76"/>
      <c r="B125" s="300"/>
      <c r="C125" s="137"/>
      <c r="D125" s="138"/>
      <c r="E125" s="342"/>
      <c r="F125" s="189"/>
      <c r="G125" s="189"/>
      <c r="H125" s="139">
        <v>2023</v>
      </c>
      <c r="I125" s="135" t="s">
        <v>59</v>
      </c>
      <c r="J125" s="193"/>
      <c r="K125" s="140"/>
      <c r="L125" s="194"/>
      <c r="M125" s="146"/>
      <c r="N125" s="195"/>
      <c r="O125" s="148"/>
      <c r="P125" s="149"/>
      <c r="Q125" s="161"/>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row>
    <row r="126" spans="1:92" ht="23.4" customHeight="1" x14ac:dyDescent="0.3">
      <c r="A126" s="76"/>
      <c r="B126" s="300"/>
      <c r="C126" s="137"/>
      <c r="D126" s="138"/>
      <c r="E126" s="342"/>
      <c r="F126" s="189"/>
      <c r="G126" s="189"/>
      <c r="H126" s="139">
        <v>2023</v>
      </c>
      <c r="I126" s="135" t="s">
        <v>60</v>
      </c>
      <c r="J126" s="193"/>
      <c r="K126" s="140"/>
      <c r="L126" s="194"/>
      <c r="M126" s="146"/>
      <c r="N126" s="195"/>
      <c r="O126" s="148"/>
      <c r="P126" s="149"/>
      <c r="Q126" s="161"/>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row>
    <row r="127" spans="1:92" ht="23.4" customHeight="1" thickBot="1" x14ac:dyDescent="0.35">
      <c r="A127" s="76"/>
      <c r="B127" s="300"/>
      <c r="C127" s="137"/>
      <c r="D127" s="138"/>
      <c r="E127" s="342"/>
      <c r="F127" s="189"/>
      <c r="G127" s="189"/>
      <c r="H127" s="139">
        <v>2023</v>
      </c>
      <c r="I127" s="135" t="s">
        <v>61</v>
      </c>
      <c r="J127" s="193"/>
      <c r="K127" s="152"/>
      <c r="L127" s="197"/>
      <c r="M127" s="154"/>
      <c r="N127" s="198"/>
      <c r="O127" s="148"/>
      <c r="P127" s="149"/>
      <c r="Q127" s="161"/>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row>
    <row r="128" spans="1:92" ht="23.4" customHeight="1" thickBot="1" x14ac:dyDescent="0.35">
      <c r="A128" s="80"/>
      <c r="B128" s="303"/>
      <c r="C128" s="81"/>
      <c r="D128" s="87"/>
      <c r="E128" s="341"/>
      <c r="F128" s="122"/>
      <c r="G128" s="122"/>
      <c r="H128" s="495" t="s">
        <v>49</v>
      </c>
      <c r="I128" s="496"/>
      <c r="J128" s="101">
        <f>SUM(J115:J127)</f>
        <v>0</v>
      </c>
      <c r="K128" s="102">
        <f>SUM(K115:K127)</f>
        <v>0</v>
      </c>
      <c r="L128" s="111">
        <f>SUM(L115:L127)-L124</f>
        <v>0</v>
      </c>
      <c r="M128" s="112">
        <f>SUM(M115:M127)</f>
        <v>0</v>
      </c>
      <c r="N128" s="97">
        <v>1800</v>
      </c>
      <c r="O128" s="93">
        <f>SUM(O115:O127)</f>
        <v>0</v>
      </c>
      <c r="P128" s="77">
        <f>(K128+M128)/N128</f>
        <v>0</v>
      </c>
      <c r="Q128" s="165">
        <f>P128*O128</f>
        <v>0</v>
      </c>
      <c r="R128" s="83"/>
      <c r="S128" s="83"/>
      <c r="T128" s="83"/>
      <c r="U128" s="83"/>
      <c r="V128" s="83"/>
      <c r="W128" s="83"/>
      <c r="X128" s="83"/>
      <c r="Y128" s="83"/>
      <c r="Z128" s="83"/>
      <c r="AA128" s="83"/>
      <c r="AB128" s="83"/>
      <c r="AC128" s="83"/>
      <c r="AD128" s="83"/>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row>
    <row r="129" spans="1:92" ht="23.4" customHeight="1" x14ac:dyDescent="0.3">
      <c r="A129" s="76"/>
      <c r="B129" s="300"/>
      <c r="C129" s="137"/>
      <c r="D129" s="138"/>
      <c r="E129" s="342"/>
      <c r="F129" s="189"/>
      <c r="G129" s="189"/>
      <c r="H129" s="75">
        <v>2024</v>
      </c>
      <c r="I129" s="133" t="s">
        <v>50</v>
      </c>
      <c r="J129" s="193"/>
      <c r="K129" s="140"/>
      <c r="L129" s="191"/>
      <c r="M129" s="146"/>
      <c r="N129" s="192"/>
      <c r="O129" s="148"/>
      <c r="P129" s="149"/>
      <c r="Q129" s="161"/>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row>
    <row r="130" spans="1:92" ht="23.4" customHeight="1" x14ac:dyDescent="0.3">
      <c r="A130" s="76"/>
      <c r="B130" s="300"/>
      <c r="C130" s="137"/>
      <c r="D130" s="138"/>
      <c r="E130" s="342"/>
      <c r="F130" s="189"/>
      <c r="G130" s="189"/>
      <c r="H130" s="75">
        <v>2024</v>
      </c>
      <c r="I130" s="133" t="s">
        <v>51</v>
      </c>
      <c r="J130" s="193"/>
      <c r="K130" s="140"/>
      <c r="L130" s="194"/>
      <c r="M130" s="146"/>
      <c r="N130" s="195"/>
      <c r="O130" s="148"/>
      <c r="P130" s="149"/>
      <c r="Q130" s="161"/>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row>
    <row r="131" spans="1:92" ht="23.4" customHeight="1" x14ac:dyDescent="0.3">
      <c r="A131" s="76"/>
      <c r="B131" s="300"/>
      <c r="C131" s="137"/>
      <c r="D131" s="138"/>
      <c r="E131" s="342"/>
      <c r="F131" s="189"/>
      <c r="G131" s="189"/>
      <c r="H131" s="75">
        <v>2024</v>
      </c>
      <c r="I131" s="133" t="s">
        <v>52</v>
      </c>
      <c r="J131" s="193"/>
      <c r="K131" s="140"/>
      <c r="L131" s="194"/>
      <c r="M131" s="146"/>
      <c r="N131" s="195"/>
      <c r="O131" s="148"/>
      <c r="P131" s="149"/>
      <c r="Q131" s="161"/>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row>
    <row r="132" spans="1:92" ht="23.4" customHeight="1" x14ac:dyDescent="0.3">
      <c r="A132" s="76"/>
      <c r="B132" s="300"/>
      <c r="C132" s="137"/>
      <c r="D132" s="138"/>
      <c r="E132" s="342"/>
      <c r="F132" s="189"/>
      <c r="G132" s="189"/>
      <c r="H132" s="75">
        <v>2024</v>
      </c>
      <c r="I132" s="133" t="s">
        <v>53</v>
      </c>
      <c r="J132" s="193"/>
      <c r="K132" s="140"/>
      <c r="L132" s="194"/>
      <c r="M132" s="146"/>
      <c r="N132" s="195"/>
      <c r="O132" s="148"/>
      <c r="P132" s="149"/>
      <c r="Q132" s="161"/>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row>
    <row r="133" spans="1:92" ht="23.4" customHeight="1" x14ac:dyDescent="0.3">
      <c r="A133" s="76"/>
      <c r="B133" s="300"/>
      <c r="C133" s="137"/>
      <c r="D133" s="138"/>
      <c r="E133" s="342"/>
      <c r="F133" s="189"/>
      <c r="G133" s="189"/>
      <c r="H133" s="75">
        <v>2024</v>
      </c>
      <c r="I133" s="133" t="s">
        <v>54</v>
      </c>
      <c r="J133" s="193"/>
      <c r="K133" s="140"/>
      <c r="L133" s="194"/>
      <c r="M133" s="146"/>
      <c r="N133" s="195"/>
      <c r="O133" s="148"/>
      <c r="P133" s="149"/>
      <c r="Q133" s="161"/>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row>
    <row r="134" spans="1:92" ht="23.4" customHeight="1" x14ac:dyDescent="0.3">
      <c r="A134" s="76"/>
      <c r="B134" s="300"/>
      <c r="C134" s="137"/>
      <c r="D134" s="138"/>
      <c r="E134" s="342"/>
      <c r="F134" s="189"/>
      <c r="G134" s="189"/>
      <c r="H134" s="75">
        <v>2024</v>
      </c>
      <c r="I134" s="133" t="s">
        <v>55</v>
      </c>
      <c r="J134" s="193"/>
      <c r="K134" s="140"/>
      <c r="L134" s="194"/>
      <c r="M134" s="146"/>
      <c r="N134" s="195"/>
      <c r="O134" s="148"/>
      <c r="P134" s="149"/>
      <c r="Q134" s="161"/>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row>
    <row r="135" spans="1:92" ht="23.4" customHeight="1" x14ac:dyDescent="0.3">
      <c r="A135" s="76"/>
      <c r="B135" s="300"/>
      <c r="C135" s="137"/>
      <c r="D135" s="138"/>
      <c r="E135" s="342"/>
      <c r="F135" s="189"/>
      <c r="G135" s="189"/>
      <c r="H135" s="75">
        <v>2024</v>
      </c>
      <c r="I135" s="133" t="s">
        <v>56</v>
      </c>
      <c r="J135" s="193"/>
      <c r="K135" s="140"/>
      <c r="L135" s="194"/>
      <c r="M135" s="146"/>
      <c r="N135" s="195"/>
      <c r="O135" s="148"/>
      <c r="P135" s="149"/>
      <c r="Q135" s="161"/>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c r="CL135" s="70"/>
      <c r="CM135" s="70"/>
      <c r="CN135" s="70"/>
    </row>
    <row r="136" spans="1:92" ht="23.4" customHeight="1" x14ac:dyDescent="0.3">
      <c r="A136" s="76"/>
      <c r="B136" s="300"/>
      <c r="C136" s="137"/>
      <c r="D136" s="138"/>
      <c r="E136" s="342"/>
      <c r="F136" s="189"/>
      <c r="G136" s="189"/>
      <c r="H136" s="75">
        <v>2024</v>
      </c>
      <c r="I136" s="133" t="s">
        <v>57</v>
      </c>
      <c r="J136" s="193"/>
      <c r="K136" s="140"/>
      <c r="L136" s="194"/>
      <c r="M136" s="146"/>
      <c r="N136" s="195"/>
      <c r="O136" s="148"/>
      <c r="P136" s="149"/>
      <c r="Q136" s="161"/>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c r="CL136" s="70"/>
      <c r="CM136" s="70"/>
      <c r="CN136" s="70"/>
    </row>
    <row r="137" spans="1:92" ht="23.4" customHeight="1" x14ac:dyDescent="0.3">
      <c r="A137" s="76"/>
      <c r="B137" s="300"/>
      <c r="C137" s="137"/>
      <c r="D137" s="138"/>
      <c r="E137" s="342"/>
      <c r="F137" s="189"/>
      <c r="G137" s="189"/>
      <c r="H137" s="75">
        <v>2024</v>
      </c>
      <c r="I137" s="134" t="s">
        <v>58</v>
      </c>
      <c r="J137" s="193"/>
      <c r="K137" s="140"/>
      <c r="L137" s="194"/>
      <c r="M137" s="146"/>
      <c r="N137" s="195"/>
      <c r="O137" s="148"/>
      <c r="P137" s="149"/>
      <c r="Q137" s="161"/>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row>
    <row r="138" spans="1:92" ht="23.4" customHeight="1" x14ac:dyDescent="0.3">
      <c r="A138" s="76"/>
      <c r="B138" s="300"/>
      <c r="C138" s="137"/>
      <c r="D138" s="138"/>
      <c r="E138" s="342"/>
      <c r="F138" s="189"/>
      <c r="G138" s="189"/>
      <c r="H138" s="75">
        <v>2024</v>
      </c>
      <c r="I138" s="133" t="s">
        <v>59</v>
      </c>
      <c r="J138" s="193"/>
      <c r="K138" s="140"/>
      <c r="L138" s="194"/>
      <c r="M138" s="146"/>
      <c r="N138" s="195"/>
      <c r="O138" s="148"/>
      <c r="P138" s="149"/>
      <c r="Q138" s="161"/>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c r="CL138" s="70"/>
      <c r="CM138" s="70"/>
      <c r="CN138" s="70"/>
    </row>
    <row r="139" spans="1:92" ht="23.4" customHeight="1" x14ac:dyDescent="0.3">
      <c r="A139" s="76"/>
      <c r="B139" s="300"/>
      <c r="C139" s="137"/>
      <c r="D139" s="138"/>
      <c r="E139" s="342"/>
      <c r="F139" s="189"/>
      <c r="G139" s="189"/>
      <c r="H139" s="75">
        <v>2024</v>
      </c>
      <c r="I139" s="133" t="s">
        <v>60</v>
      </c>
      <c r="J139" s="218"/>
      <c r="K139" s="152"/>
      <c r="L139" s="197"/>
      <c r="M139" s="154"/>
      <c r="N139" s="198"/>
      <c r="O139" s="155"/>
      <c r="P139" s="156"/>
      <c r="Q139" s="162"/>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c r="CL139" s="70"/>
      <c r="CM139" s="70"/>
      <c r="CN139" s="70"/>
    </row>
    <row r="140" spans="1:92" ht="23.4" customHeight="1" thickBot="1" x14ac:dyDescent="0.35">
      <c r="A140" s="76"/>
      <c r="B140" s="300"/>
      <c r="C140" s="137"/>
      <c r="D140" s="138"/>
      <c r="E140" s="342"/>
      <c r="F140" s="189"/>
      <c r="G140" s="189"/>
      <c r="H140" s="75">
        <v>2024</v>
      </c>
      <c r="I140" s="133" t="s">
        <v>61</v>
      </c>
      <c r="J140" s="144"/>
      <c r="K140" s="219"/>
      <c r="L140" s="220"/>
      <c r="M140" s="219"/>
      <c r="N140" s="147"/>
      <c r="O140" s="221"/>
      <c r="P140" s="222"/>
      <c r="Q140" s="223"/>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c r="CL140" s="70"/>
      <c r="CM140" s="70"/>
      <c r="CN140" s="70"/>
    </row>
    <row r="141" spans="1:92" ht="23.4" customHeight="1" thickBot="1" x14ac:dyDescent="0.35">
      <c r="A141" s="85"/>
      <c r="B141" s="304"/>
      <c r="C141" s="82"/>
      <c r="D141" s="86"/>
      <c r="E141" s="343"/>
      <c r="F141" s="123"/>
      <c r="G141" s="123"/>
      <c r="H141" s="497" t="s">
        <v>49</v>
      </c>
      <c r="I141" s="498"/>
      <c r="J141" s="103">
        <f>SUM(J129:J140)</f>
        <v>0</v>
      </c>
      <c r="K141" s="104">
        <f>SUM(K129:K140)</f>
        <v>0</v>
      </c>
      <c r="L141" s="113">
        <f t="shared" ref="L141:M141" si="15">SUM(L129:L140)</f>
        <v>0</v>
      </c>
      <c r="M141" s="114">
        <f t="shared" si="15"/>
        <v>0</v>
      </c>
      <c r="N141" s="91">
        <v>1800</v>
      </c>
      <c r="O141" s="96">
        <f>SUM(O129:O140)</f>
        <v>0</v>
      </c>
      <c r="P141" s="166">
        <f>(K141+M141)/N141</f>
        <v>0</v>
      </c>
      <c r="Q141" s="167">
        <f>P141*O141</f>
        <v>0</v>
      </c>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c r="CL141" s="70"/>
      <c r="CM141" s="70"/>
      <c r="CN141" s="70"/>
    </row>
    <row r="142" spans="1:92" ht="22.8" x14ac:dyDescent="0.4">
      <c r="K142" s="100"/>
      <c r="M142" s="109"/>
      <c r="N142" s="69"/>
      <c r="O142" s="69"/>
      <c r="P142" s="69"/>
      <c r="Q142" s="159">
        <f>SUM(Q8:Q141)</f>
        <v>247583.95075793649</v>
      </c>
    </row>
    <row r="143" spans="1:92" s="69" customFormat="1" x14ac:dyDescent="0.3">
      <c r="A143" s="128"/>
      <c r="B143" s="128"/>
      <c r="I143" s="129"/>
      <c r="Q143" s="120"/>
    </row>
    <row r="144" spans="1:92" s="69" customFormat="1" x14ac:dyDescent="0.3">
      <c r="A144" s="128"/>
      <c r="B144" s="128"/>
      <c r="I144" s="129"/>
      <c r="Q144" s="120"/>
    </row>
    <row r="145" spans="1:17" s="69" customFormat="1" x14ac:dyDescent="0.3">
      <c r="A145" s="128"/>
      <c r="B145" s="128"/>
      <c r="I145" s="129"/>
      <c r="Q145" s="120"/>
    </row>
    <row r="146" spans="1:17" s="69" customFormat="1" x14ac:dyDescent="0.3">
      <c r="A146" s="128"/>
      <c r="B146" s="128"/>
      <c r="I146" s="129"/>
      <c r="Q146" s="120"/>
    </row>
    <row r="147" spans="1:17" s="69" customFormat="1" x14ac:dyDescent="0.3">
      <c r="A147" s="128"/>
      <c r="B147" s="128"/>
      <c r="I147" s="129"/>
      <c r="Q147" s="120"/>
    </row>
    <row r="148" spans="1:17" s="69" customFormat="1" x14ac:dyDescent="0.3">
      <c r="A148" s="128"/>
      <c r="B148" s="128"/>
      <c r="I148" s="129"/>
      <c r="Q148" s="120"/>
    </row>
    <row r="149" spans="1:17" s="69" customFormat="1" x14ac:dyDescent="0.3">
      <c r="A149" s="128"/>
      <c r="B149" s="128"/>
      <c r="I149" s="129"/>
      <c r="Q149" s="120"/>
    </row>
    <row r="150" spans="1:17" s="69" customFormat="1" x14ac:dyDescent="0.3">
      <c r="A150" s="128"/>
      <c r="B150" s="128"/>
      <c r="I150" s="129"/>
      <c r="Q150" s="120"/>
    </row>
    <row r="151" spans="1:17" s="69" customFormat="1" x14ac:dyDescent="0.3">
      <c r="A151" s="128"/>
      <c r="B151" s="128"/>
      <c r="I151" s="129"/>
      <c r="Q151" s="120"/>
    </row>
    <row r="152" spans="1:17" s="69" customFormat="1" x14ac:dyDescent="0.3">
      <c r="A152" s="128"/>
      <c r="B152" s="128"/>
      <c r="I152" s="129"/>
      <c r="Q152" s="120"/>
    </row>
    <row r="153" spans="1:17" s="69" customFormat="1" x14ac:dyDescent="0.3">
      <c r="A153" s="128"/>
      <c r="B153" s="128"/>
      <c r="I153" s="129"/>
      <c r="Q153" s="120"/>
    </row>
    <row r="154" spans="1:17" s="69" customFormat="1" x14ac:dyDescent="0.3">
      <c r="A154" s="128"/>
      <c r="B154" s="128"/>
      <c r="I154" s="129"/>
      <c r="Q154" s="120"/>
    </row>
    <row r="155" spans="1:17" s="69" customFormat="1" x14ac:dyDescent="0.3">
      <c r="A155" s="128"/>
      <c r="B155" s="128"/>
      <c r="I155" s="129"/>
      <c r="Q155" s="120"/>
    </row>
    <row r="156" spans="1:17" s="69" customFormat="1" x14ac:dyDescent="0.3">
      <c r="A156" s="128"/>
      <c r="B156" s="128"/>
      <c r="I156" s="129"/>
      <c r="Q156" s="120"/>
    </row>
    <row r="157" spans="1:17" s="69" customFormat="1" x14ac:dyDescent="0.3">
      <c r="A157" s="128"/>
      <c r="B157" s="128"/>
      <c r="I157" s="129"/>
      <c r="Q157" s="120"/>
    </row>
    <row r="158" spans="1:17" s="69" customFormat="1" x14ac:dyDescent="0.3">
      <c r="A158" s="128"/>
      <c r="B158" s="128"/>
      <c r="I158" s="129"/>
      <c r="Q158" s="120"/>
    </row>
    <row r="159" spans="1:17" s="69" customFormat="1" x14ac:dyDescent="0.3">
      <c r="A159" s="128"/>
      <c r="B159" s="128"/>
      <c r="I159" s="129"/>
      <c r="Q159" s="120"/>
    </row>
    <row r="160" spans="1:17" s="69" customFormat="1" x14ac:dyDescent="0.3">
      <c r="A160" s="128"/>
      <c r="B160" s="128"/>
      <c r="I160" s="129"/>
      <c r="Q160" s="120"/>
    </row>
    <row r="161" spans="1:17" s="69" customFormat="1" x14ac:dyDescent="0.3">
      <c r="A161" s="128"/>
      <c r="B161" s="128"/>
      <c r="I161" s="129"/>
      <c r="Q161" s="120"/>
    </row>
    <row r="162" spans="1:17" s="69" customFormat="1" x14ac:dyDescent="0.3">
      <c r="A162" s="128"/>
      <c r="B162" s="128"/>
      <c r="I162" s="129"/>
      <c r="Q162" s="120"/>
    </row>
    <row r="163" spans="1:17" s="69" customFormat="1" x14ac:dyDescent="0.3">
      <c r="A163" s="128"/>
      <c r="B163" s="128"/>
      <c r="I163" s="129"/>
      <c r="Q163" s="120"/>
    </row>
    <row r="164" spans="1:17" s="69" customFormat="1" x14ac:dyDescent="0.3">
      <c r="A164" s="128"/>
      <c r="B164" s="128"/>
      <c r="I164" s="129"/>
      <c r="Q164" s="120"/>
    </row>
    <row r="165" spans="1:17" s="69" customFormat="1" x14ac:dyDescent="0.3">
      <c r="A165" s="128"/>
      <c r="B165" s="128"/>
      <c r="I165" s="129"/>
      <c r="Q165" s="120"/>
    </row>
    <row r="166" spans="1:17" s="69" customFormat="1" x14ac:dyDescent="0.3">
      <c r="A166" s="128"/>
      <c r="B166" s="128"/>
      <c r="I166" s="129"/>
      <c r="Q166" s="120"/>
    </row>
    <row r="167" spans="1:17" s="69" customFormat="1" x14ac:dyDescent="0.3">
      <c r="A167" s="128"/>
      <c r="B167" s="128"/>
      <c r="I167" s="129"/>
      <c r="Q167" s="120"/>
    </row>
    <row r="168" spans="1:17" s="69" customFormat="1" x14ac:dyDescent="0.3">
      <c r="A168" s="128"/>
      <c r="B168" s="128"/>
      <c r="I168" s="129"/>
      <c r="Q168" s="120"/>
    </row>
    <row r="169" spans="1:17" s="69" customFormat="1" x14ac:dyDescent="0.3">
      <c r="A169" s="128"/>
      <c r="B169" s="128"/>
      <c r="I169" s="129"/>
      <c r="Q169" s="120"/>
    </row>
    <row r="170" spans="1:17" s="69" customFormat="1" x14ac:dyDescent="0.3">
      <c r="A170" s="128"/>
      <c r="B170" s="128"/>
      <c r="I170" s="129"/>
      <c r="Q170" s="120"/>
    </row>
    <row r="171" spans="1:17" s="69" customFormat="1" x14ac:dyDescent="0.3">
      <c r="A171" s="128"/>
      <c r="B171" s="128"/>
      <c r="I171" s="129"/>
      <c r="Q171" s="120"/>
    </row>
    <row r="172" spans="1:17" s="69" customFormat="1" x14ac:dyDescent="0.3">
      <c r="A172" s="128"/>
      <c r="B172" s="128"/>
      <c r="I172" s="129"/>
      <c r="Q172" s="120"/>
    </row>
    <row r="173" spans="1:17" s="69" customFormat="1" x14ac:dyDescent="0.3">
      <c r="A173" s="128"/>
      <c r="B173" s="128"/>
      <c r="I173" s="129"/>
      <c r="Q173" s="120"/>
    </row>
    <row r="174" spans="1:17" s="69" customFormat="1" x14ac:dyDescent="0.3">
      <c r="A174" s="128"/>
      <c r="B174" s="128"/>
      <c r="I174" s="129"/>
      <c r="Q174" s="120"/>
    </row>
    <row r="175" spans="1:17" s="69" customFormat="1" x14ac:dyDescent="0.3">
      <c r="A175" s="128"/>
      <c r="B175" s="128"/>
      <c r="I175" s="129"/>
      <c r="Q175" s="120"/>
    </row>
    <row r="176" spans="1:17" s="69" customFormat="1" x14ac:dyDescent="0.3">
      <c r="A176" s="128"/>
      <c r="B176" s="128"/>
      <c r="I176" s="129"/>
      <c r="Q176" s="120"/>
    </row>
    <row r="177" spans="1:17" s="69" customFormat="1" x14ac:dyDescent="0.3">
      <c r="A177" s="128"/>
      <c r="B177" s="128"/>
      <c r="I177" s="129"/>
      <c r="Q177" s="120"/>
    </row>
    <row r="178" spans="1:17" s="69" customFormat="1" x14ac:dyDescent="0.3">
      <c r="A178" s="128"/>
      <c r="B178" s="128"/>
      <c r="I178" s="129"/>
      <c r="Q178" s="120"/>
    </row>
    <row r="179" spans="1:17" s="69" customFormat="1" x14ac:dyDescent="0.3">
      <c r="A179" s="128"/>
      <c r="B179" s="128"/>
      <c r="I179" s="129"/>
      <c r="Q179" s="120"/>
    </row>
    <row r="180" spans="1:17" s="69" customFormat="1" x14ac:dyDescent="0.3">
      <c r="A180" s="128"/>
      <c r="B180" s="128"/>
      <c r="I180" s="129"/>
      <c r="Q180" s="120"/>
    </row>
    <row r="181" spans="1:17" s="69" customFormat="1" x14ac:dyDescent="0.3">
      <c r="A181" s="128"/>
      <c r="B181" s="128"/>
      <c r="I181" s="129"/>
      <c r="Q181" s="120"/>
    </row>
    <row r="182" spans="1:17" s="69" customFormat="1" x14ac:dyDescent="0.3">
      <c r="A182" s="128"/>
      <c r="B182" s="128"/>
      <c r="I182" s="129"/>
      <c r="Q182" s="120"/>
    </row>
    <row r="183" spans="1:17" s="69" customFormat="1" x14ac:dyDescent="0.3">
      <c r="A183" s="128"/>
      <c r="B183" s="128"/>
      <c r="I183" s="129"/>
      <c r="Q183" s="120"/>
    </row>
    <row r="184" spans="1:17" s="69" customFormat="1" x14ac:dyDescent="0.3">
      <c r="A184" s="128"/>
      <c r="B184" s="128"/>
      <c r="I184" s="129"/>
      <c r="Q184" s="120"/>
    </row>
    <row r="185" spans="1:17" s="69" customFormat="1" x14ac:dyDescent="0.3">
      <c r="A185" s="128"/>
      <c r="B185" s="128"/>
      <c r="I185" s="129"/>
      <c r="Q185" s="120"/>
    </row>
    <row r="186" spans="1:17" s="69" customFormat="1" x14ac:dyDescent="0.3">
      <c r="A186" s="128"/>
      <c r="B186" s="128"/>
      <c r="I186" s="129"/>
      <c r="Q186" s="120"/>
    </row>
    <row r="187" spans="1:17" s="69" customFormat="1" x14ac:dyDescent="0.3">
      <c r="A187" s="128"/>
      <c r="B187" s="128"/>
      <c r="I187" s="129"/>
      <c r="Q187" s="120"/>
    </row>
    <row r="188" spans="1:17" s="69" customFormat="1" x14ac:dyDescent="0.3">
      <c r="A188" s="128"/>
      <c r="B188" s="128"/>
      <c r="I188" s="129"/>
      <c r="Q188" s="120"/>
    </row>
    <row r="189" spans="1:17" s="69" customFormat="1" x14ac:dyDescent="0.3">
      <c r="A189" s="128"/>
      <c r="B189" s="128"/>
      <c r="I189" s="129"/>
      <c r="Q189" s="120"/>
    </row>
    <row r="190" spans="1:17" s="69" customFormat="1" x14ac:dyDescent="0.3">
      <c r="A190" s="128"/>
      <c r="B190" s="128"/>
      <c r="I190" s="129"/>
      <c r="Q190" s="120"/>
    </row>
    <row r="191" spans="1:17" s="69" customFormat="1" x14ac:dyDescent="0.3">
      <c r="A191" s="128"/>
      <c r="B191" s="128"/>
      <c r="I191" s="129"/>
      <c r="Q191" s="120"/>
    </row>
    <row r="192" spans="1:17" s="69" customFormat="1" x14ac:dyDescent="0.3">
      <c r="A192" s="128"/>
      <c r="B192" s="128"/>
      <c r="I192" s="129"/>
      <c r="Q192" s="120"/>
    </row>
    <row r="193" spans="1:17" s="69" customFormat="1" x14ac:dyDescent="0.3">
      <c r="A193" s="128"/>
      <c r="B193" s="128"/>
      <c r="I193" s="129"/>
      <c r="Q193" s="120"/>
    </row>
    <row r="194" spans="1:17" s="69" customFormat="1" x14ac:dyDescent="0.3">
      <c r="A194" s="128"/>
      <c r="B194" s="128"/>
      <c r="I194" s="129"/>
      <c r="Q194" s="120"/>
    </row>
    <row r="195" spans="1:17" s="69" customFormat="1" x14ac:dyDescent="0.3">
      <c r="A195" s="128"/>
      <c r="B195" s="128"/>
      <c r="I195" s="129"/>
      <c r="Q195" s="120"/>
    </row>
    <row r="196" spans="1:17" s="69" customFormat="1" x14ac:dyDescent="0.3">
      <c r="A196" s="128"/>
      <c r="B196" s="128"/>
      <c r="I196" s="129"/>
      <c r="Q196" s="120"/>
    </row>
    <row r="197" spans="1:17" s="69" customFormat="1" x14ac:dyDescent="0.3">
      <c r="A197" s="128"/>
      <c r="B197" s="128"/>
      <c r="I197" s="129"/>
      <c r="Q197" s="120"/>
    </row>
    <row r="198" spans="1:17" s="69" customFormat="1" x14ac:dyDescent="0.3">
      <c r="A198" s="128"/>
      <c r="B198" s="128"/>
      <c r="I198" s="129"/>
      <c r="Q198" s="120"/>
    </row>
    <row r="199" spans="1:17" s="69" customFormat="1" x14ac:dyDescent="0.3">
      <c r="A199" s="128"/>
      <c r="B199" s="128"/>
      <c r="I199" s="129"/>
      <c r="Q199" s="120"/>
    </row>
    <row r="200" spans="1:17" s="69" customFormat="1" x14ac:dyDescent="0.3">
      <c r="A200" s="128"/>
      <c r="B200" s="128"/>
      <c r="I200" s="129"/>
      <c r="Q200" s="120"/>
    </row>
    <row r="201" spans="1:17" s="69" customFormat="1" x14ac:dyDescent="0.3">
      <c r="A201" s="128"/>
      <c r="B201" s="128"/>
      <c r="I201" s="129"/>
      <c r="Q201" s="120"/>
    </row>
    <row r="202" spans="1:17" s="69" customFormat="1" x14ac:dyDescent="0.3">
      <c r="A202" s="128"/>
      <c r="B202" s="128"/>
      <c r="I202" s="129"/>
      <c r="Q202" s="120"/>
    </row>
    <row r="203" spans="1:17" s="69" customFormat="1" x14ac:dyDescent="0.3">
      <c r="A203" s="128"/>
      <c r="B203" s="128"/>
      <c r="I203" s="129"/>
      <c r="Q203" s="120"/>
    </row>
    <row r="204" spans="1:17" s="69" customFormat="1" x14ac:dyDescent="0.3">
      <c r="A204" s="128"/>
      <c r="B204" s="128"/>
      <c r="I204" s="129"/>
      <c r="Q204" s="120"/>
    </row>
    <row r="205" spans="1:17" s="69" customFormat="1" x14ac:dyDescent="0.3">
      <c r="A205" s="128"/>
      <c r="B205" s="128"/>
      <c r="I205" s="129"/>
      <c r="Q205" s="120"/>
    </row>
    <row r="206" spans="1:17" s="69" customFormat="1" x14ac:dyDescent="0.3">
      <c r="A206" s="128"/>
      <c r="B206" s="128"/>
      <c r="I206" s="129"/>
      <c r="Q206" s="120"/>
    </row>
    <row r="207" spans="1:17" s="69" customFormat="1" x14ac:dyDescent="0.3">
      <c r="A207" s="128"/>
      <c r="B207" s="128"/>
      <c r="I207" s="129"/>
      <c r="Q207" s="120"/>
    </row>
    <row r="208" spans="1:17" s="69" customFormat="1" x14ac:dyDescent="0.3">
      <c r="A208" s="128"/>
      <c r="B208" s="128"/>
      <c r="I208" s="129"/>
      <c r="Q208" s="120"/>
    </row>
    <row r="209" spans="1:17" s="69" customFormat="1" x14ac:dyDescent="0.3">
      <c r="A209" s="128"/>
      <c r="B209" s="128"/>
      <c r="I209" s="129"/>
      <c r="Q209" s="120"/>
    </row>
    <row r="210" spans="1:17" s="69" customFormat="1" x14ac:dyDescent="0.3">
      <c r="A210" s="128"/>
      <c r="B210" s="128"/>
      <c r="I210" s="129"/>
      <c r="Q210" s="120"/>
    </row>
    <row r="211" spans="1:17" s="69" customFormat="1" x14ac:dyDescent="0.3">
      <c r="A211" s="128"/>
      <c r="B211" s="128"/>
      <c r="I211" s="129"/>
      <c r="Q211" s="120"/>
    </row>
    <row r="212" spans="1:17" s="69" customFormat="1" x14ac:dyDescent="0.3">
      <c r="A212" s="128"/>
      <c r="B212" s="128"/>
      <c r="I212" s="129"/>
      <c r="Q212" s="120"/>
    </row>
    <row r="213" spans="1:17" s="69" customFormat="1" x14ac:dyDescent="0.3">
      <c r="A213" s="128"/>
      <c r="B213" s="128"/>
      <c r="I213" s="129"/>
      <c r="Q213" s="120"/>
    </row>
    <row r="214" spans="1:17" s="69" customFormat="1" x14ac:dyDescent="0.3">
      <c r="A214" s="128"/>
      <c r="B214" s="128"/>
      <c r="I214" s="129"/>
      <c r="Q214" s="120"/>
    </row>
    <row r="215" spans="1:17" s="69" customFormat="1" x14ac:dyDescent="0.3">
      <c r="A215" s="128"/>
      <c r="B215" s="128"/>
      <c r="I215" s="129"/>
      <c r="Q215" s="120"/>
    </row>
    <row r="216" spans="1:17" s="69" customFormat="1" x14ac:dyDescent="0.3">
      <c r="A216" s="128"/>
      <c r="B216" s="128"/>
      <c r="I216" s="129"/>
      <c r="Q216" s="120"/>
    </row>
    <row r="217" spans="1:17" s="69" customFormat="1" x14ac:dyDescent="0.3">
      <c r="A217" s="128"/>
      <c r="B217" s="128"/>
      <c r="I217" s="129"/>
      <c r="Q217" s="120"/>
    </row>
    <row r="218" spans="1:17" s="69" customFormat="1" x14ac:dyDescent="0.3">
      <c r="A218" s="128"/>
      <c r="B218" s="128"/>
      <c r="I218" s="129"/>
      <c r="Q218" s="120"/>
    </row>
    <row r="219" spans="1:17" s="69" customFormat="1" x14ac:dyDescent="0.3">
      <c r="A219" s="128"/>
      <c r="B219" s="128"/>
      <c r="I219" s="129"/>
      <c r="Q219" s="120"/>
    </row>
    <row r="220" spans="1:17" s="69" customFormat="1" x14ac:dyDescent="0.3">
      <c r="A220" s="128"/>
      <c r="B220" s="128"/>
      <c r="I220" s="129"/>
      <c r="Q220" s="120"/>
    </row>
    <row r="221" spans="1:17" s="69" customFormat="1" x14ac:dyDescent="0.3">
      <c r="A221" s="128"/>
      <c r="B221" s="128"/>
      <c r="I221" s="129"/>
      <c r="Q221" s="120"/>
    </row>
    <row r="222" spans="1:17" s="69" customFormat="1" x14ac:dyDescent="0.3">
      <c r="A222" s="128"/>
      <c r="B222" s="128"/>
      <c r="I222" s="129"/>
      <c r="Q222" s="120"/>
    </row>
    <row r="223" spans="1:17" s="69" customFormat="1" x14ac:dyDescent="0.3">
      <c r="A223" s="128"/>
      <c r="B223" s="128"/>
      <c r="I223" s="129"/>
      <c r="Q223" s="120"/>
    </row>
    <row r="224" spans="1:17" s="69" customFormat="1" x14ac:dyDescent="0.3">
      <c r="A224" s="128"/>
      <c r="B224" s="128"/>
      <c r="I224" s="129"/>
      <c r="Q224" s="120"/>
    </row>
    <row r="225" spans="1:17" s="69" customFormat="1" x14ac:dyDescent="0.3">
      <c r="A225" s="128"/>
      <c r="B225" s="128"/>
      <c r="I225" s="129"/>
      <c r="Q225" s="120"/>
    </row>
    <row r="226" spans="1:17" s="69" customFormat="1" x14ac:dyDescent="0.3">
      <c r="A226" s="128"/>
      <c r="B226" s="128"/>
      <c r="I226" s="129"/>
      <c r="Q226" s="120"/>
    </row>
    <row r="227" spans="1:17" s="69" customFormat="1" x14ac:dyDescent="0.3">
      <c r="A227" s="128"/>
      <c r="B227" s="128"/>
      <c r="I227" s="129"/>
      <c r="Q227" s="120"/>
    </row>
    <row r="228" spans="1:17" s="69" customFormat="1" x14ac:dyDescent="0.3">
      <c r="A228" s="128"/>
      <c r="B228" s="128"/>
      <c r="I228" s="129"/>
      <c r="Q228" s="120"/>
    </row>
    <row r="229" spans="1:17" s="69" customFormat="1" x14ac:dyDescent="0.3">
      <c r="A229" s="128"/>
      <c r="B229" s="128"/>
      <c r="I229" s="129"/>
      <c r="Q229" s="120"/>
    </row>
    <row r="230" spans="1:17" s="69" customFormat="1" x14ac:dyDescent="0.3">
      <c r="A230" s="128"/>
      <c r="B230" s="128"/>
      <c r="I230" s="129"/>
      <c r="Q230" s="120"/>
    </row>
    <row r="231" spans="1:17" s="69" customFormat="1" x14ac:dyDescent="0.3">
      <c r="A231" s="128"/>
      <c r="B231" s="128"/>
      <c r="I231" s="129"/>
      <c r="Q231" s="120"/>
    </row>
    <row r="232" spans="1:17" s="69" customFormat="1" x14ac:dyDescent="0.3">
      <c r="A232" s="128"/>
      <c r="B232" s="128"/>
      <c r="I232" s="129"/>
      <c r="Q232" s="120"/>
    </row>
    <row r="233" spans="1:17" s="69" customFormat="1" x14ac:dyDescent="0.3">
      <c r="A233" s="128"/>
      <c r="B233" s="128"/>
      <c r="I233" s="129"/>
      <c r="Q233" s="120"/>
    </row>
    <row r="234" spans="1:17" s="69" customFormat="1" x14ac:dyDescent="0.3">
      <c r="A234" s="128"/>
      <c r="B234" s="128"/>
      <c r="I234" s="129"/>
      <c r="Q234" s="120"/>
    </row>
    <row r="235" spans="1:17" s="69" customFormat="1" x14ac:dyDescent="0.3">
      <c r="A235" s="128"/>
      <c r="B235" s="128"/>
      <c r="I235" s="129"/>
      <c r="Q235" s="120"/>
    </row>
    <row r="236" spans="1:17" s="69" customFormat="1" x14ac:dyDescent="0.3">
      <c r="A236" s="128"/>
      <c r="B236" s="128"/>
      <c r="I236" s="129"/>
      <c r="Q236" s="120"/>
    </row>
    <row r="237" spans="1:17" s="69" customFormat="1" x14ac:dyDescent="0.3">
      <c r="A237" s="128"/>
      <c r="B237" s="128"/>
      <c r="I237" s="129"/>
      <c r="Q237" s="120"/>
    </row>
    <row r="238" spans="1:17" s="69" customFormat="1" x14ac:dyDescent="0.3">
      <c r="A238" s="128"/>
      <c r="B238" s="128"/>
      <c r="I238" s="129"/>
      <c r="Q238" s="120"/>
    </row>
    <row r="239" spans="1:17" s="69" customFormat="1" x14ac:dyDescent="0.3">
      <c r="A239" s="128"/>
      <c r="B239" s="128"/>
      <c r="I239" s="129"/>
      <c r="Q239" s="120"/>
    </row>
    <row r="240" spans="1:17" s="69" customFormat="1" x14ac:dyDescent="0.3">
      <c r="A240" s="128"/>
      <c r="B240" s="128"/>
      <c r="I240" s="129"/>
      <c r="Q240" s="120"/>
    </row>
    <row r="241" spans="1:17" s="69" customFormat="1" x14ac:dyDescent="0.3">
      <c r="A241" s="128"/>
      <c r="B241" s="128"/>
      <c r="I241" s="129"/>
      <c r="Q241" s="120"/>
    </row>
    <row r="242" spans="1:17" s="69" customFormat="1" x14ac:dyDescent="0.3">
      <c r="A242" s="128"/>
      <c r="B242" s="128"/>
      <c r="I242" s="129"/>
      <c r="Q242" s="120"/>
    </row>
    <row r="243" spans="1:17" s="69" customFormat="1" x14ac:dyDescent="0.3">
      <c r="A243" s="128"/>
      <c r="B243" s="128"/>
      <c r="I243" s="129"/>
      <c r="Q243" s="120"/>
    </row>
    <row r="244" spans="1:17" s="69" customFormat="1" x14ac:dyDescent="0.3">
      <c r="A244" s="128"/>
      <c r="B244" s="128"/>
      <c r="I244" s="129"/>
      <c r="Q244" s="120"/>
    </row>
    <row r="245" spans="1:17" s="69" customFormat="1" x14ac:dyDescent="0.3">
      <c r="A245" s="128"/>
      <c r="B245" s="128"/>
      <c r="I245" s="129"/>
      <c r="Q245" s="120"/>
    </row>
    <row r="246" spans="1:17" s="69" customFormat="1" x14ac:dyDescent="0.3">
      <c r="A246" s="128"/>
      <c r="B246" s="128"/>
      <c r="I246" s="129"/>
      <c r="Q246" s="120"/>
    </row>
    <row r="247" spans="1:17" s="69" customFormat="1" x14ac:dyDescent="0.3">
      <c r="A247" s="128"/>
      <c r="B247" s="128"/>
      <c r="I247" s="129"/>
      <c r="Q247" s="120"/>
    </row>
    <row r="248" spans="1:17" s="69" customFormat="1" x14ac:dyDescent="0.3">
      <c r="A248" s="128"/>
      <c r="B248" s="128"/>
      <c r="I248" s="129"/>
      <c r="Q248" s="120"/>
    </row>
    <row r="249" spans="1:17" s="69" customFormat="1" x14ac:dyDescent="0.3">
      <c r="A249" s="128"/>
      <c r="B249" s="128"/>
      <c r="I249" s="129"/>
      <c r="Q249" s="120"/>
    </row>
    <row r="250" spans="1:17" s="69" customFormat="1" x14ac:dyDescent="0.3">
      <c r="A250" s="128"/>
      <c r="B250" s="128"/>
      <c r="I250" s="129"/>
      <c r="Q250" s="120"/>
    </row>
    <row r="251" spans="1:17" s="69" customFormat="1" x14ac:dyDescent="0.3">
      <c r="A251" s="128"/>
      <c r="B251" s="128"/>
      <c r="I251" s="129"/>
      <c r="Q251" s="120"/>
    </row>
    <row r="252" spans="1:17" s="69" customFormat="1" x14ac:dyDescent="0.3">
      <c r="A252" s="128"/>
      <c r="B252" s="128"/>
      <c r="I252" s="129"/>
      <c r="Q252" s="120"/>
    </row>
    <row r="253" spans="1:17" s="69" customFormat="1" x14ac:dyDescent="0.3">
      <c r="A253" s="128"/>
      <c r="B253" s="128"/>
      <c r="I253" s="129"/>
      <c r="Q253" s="120"/>
    </row>
    <row r="254" spans="1:17" s="69" customFormat="1" x14ac:dyDescent="0.3">
      <c r="A254" s="128"/>
      <c r="B254" s="128"/>
      <c r="I254" s="129"/>
      <c r="Q254" s="120"/>
    </row>
    <row r="255" spans="1:17" s="69" customFormat="1" x14ac:dyDescent="0.3">
      <c r="A255" s="128"/>
      <c r="B255" s="128"/>
      <c r="I255" s="129"/>
      <c r="Q255" s="120"/>
    </row>
    <row r="256" spans="1:17" s="69" customFormat="1" x14ac:dyDescent="0.3">
      <c r="A256" s="128"/>
      <c r="B256" s="128"/>
      <c r="I256" s="129"/>
      <c r="Q256" s="120"/>
    </row>
    <row r="257" spans="1:17" s="69" customFormat="1" x14ac:dyDescent="0.3">
      <c r="A257" s="128"/>
      <c r="B257" s="128"/>
      <c r="I257" s="129"/>
      <c r="Q257" s="120"/>
    </row>
    <row r="258" spans="1:17" s="69" customFormat="1" x14ac:dyDescent="0.3">
      <c r="A258" s="128"/>
      <c r="B258" s="128"/>
      <c r="I258" s="129"/>
      <c r="Q258" s="120"/>
    </row>
    <row r="259" spans="1:17" s="69" customFormat="1" x14ac:dyDescent="0.3">
      <c r="A259" s="128"/>
      <c r="B259" s="128"/>
      <c r="I259" s="129"/>
      <c r="Q259" s="120"/>
    </row>
    <row r="260" spans="1:17" s="69" customFormat="1" x14ac:dyDescent="0.3">
      <c r="A260" s="128"/>
      <c r="B260" s="128"/>
      <c r="I260" s="129"/>
      <c r="Q260" s="120"/>
    </row>
    <row r="261" spans="1:17" s="69" customFormat="1" x14ac:dyDescent="0.3">
      <c r="A261" s="128"/>
      <c r="B261" s="128"/>
      <c r="I261" s="129"/>
      <c r="Q261" s="120"/>
    </row>
    <row r="262" spans="1:17" s="69" customFormat="1" x14ac:dyDescent="0.3">
      <c r="A262" s="128"/>
      <c r="B262" s="128"/>
      <c r="I262" s="129"/>
      <c r="Q262" s="120"/>
    </row>
    <row r="263" spans="1:17" s="69" customFormat="1" x14ac:dyDescent="0.3">
      <c r="A263" s="128"/>
      <c r="B263" s="128"/>
      <c r="I263" s="129"/>
      <c r="Q263" s="120"/>
    </row>
    <row r="264" spans="1:17" s="69" customFormat="1" x14ac:dyDescent="0.3">
      <c r="A264" s="128"/>
      <c r="B264" s="128"/>
      <c r="I264" s="129"/>
      <c r="Q264" s="120"/>
    </row>
    <row r="265" spans="1:17" s="69" customFormat="1" x14ac:dyDescent="0.3">
      <c r="A265" s="128"/>
      <c r="B265" s="128"/>
      <c r="I265" s="129"/>
      <c r="Q265" s="120"/>
    </row>
    <row r="266" spans="1:17" s="69" customFormat="1" x14ac:dyDescent="0.3">
      <c r="A266" s="128"/>
      <c r="B266" s="128"/>
      <c r="I266" s="129"/>
      <c r="Q266" s="120"/>
    </row>
    <row r="267" spans="1:17" s="69" customFormat="1" x14ac:dyDescent="0.3">
      <c r="A267" s="128"/>
      <c r="B267" s="128"/>
      <c r="I267" s="129"/>
      <c r="Q267" s="120"/>
    </row>
    <row r="268" spans="1:17" s="69" customFormat="1" x14ac:dyDescent="0.3">
      <c r="A268" s="128"/>
      <c r="B268" s="128"/>
      <c r="I268" s="129"/>
      <c r="Q268" s="120"/>
    </row>
    <row r="269" spans="1:17" s="69" customFormat="1" x14ac:dyDescent="0.3">
      <c r="A269" s="128"/>
      <c r="B269" s="128"/>
      <c r="I269" s="129"/>
      <c r="Q269" s="120"/>
    </row>
    <row r="270" spans="1:17" s="69" customFormat="1" x14ac:dyDescent="0.3">
      <c r="A270" s="128"/>
      <c r="B270" s="128"/>
      <c r="I270" s="129"/>
      <c r="Q270" s="120"/>
    </row>
    <row r="271" spans="1:17" s="69" customFormat="1" x14ac:dyDescent="0.3">
      <c r="A271" s="128"/>
      <c r="B271" s="128"/>
      <c r="I271" s="129"/>
      <c r="Q271" s="120"/>
    </row>
    <row r="272" spans="1:17" s="69" customFormat="1" x14ac:dyDescent="0.3">
      <c r="A272" s="128"/>
      <c r="B272" s="128"/>
      <c r="I272" s="129"/>
      <c r="Q272" s="120"/>
    </row>
    <row r="273" spans="1:17" s="69" customFormat="1" x14ac:dyDescent="0.3">
      <c r="A273" s="128"/>
      <c r="B273" s="128"/>
      <c r="I273" s="129"/>
      <c r="Q273" s="120"/>
    </row>
    <row r="274" spans="1:17" s="69" customFormat="1" x14ac:dyDescent="0.3">
      <c r="A274" s="128"/>
      <c r="B274" s="128"/>
      <c r="I274" s="129"/>
      <c r="Q274" s="120"/>
    </row>
    <row r="275" spans="1:17" s="69" customFormat="1" x14ac:dyDescent="0.3">
      <c r="A275" s="128"/>
      <c r="B275" s="128"/>
      <c r="I275" s="129"/>
      <c r="Q275" s="120"/>
    </row>
    <row r="276" spans="1:17" s="69" customFormat="1" x14ac:dyDescent="0.3">
      <c r="A276" s="128"/>
      <c r="B276" s="128"/>
      <c r="I276" s="129"/>
      <c r="Q276" s="120"/>
    </row>
    <row r="277" spans="1:17" s="69" customFormat="1" x14ac:dyDescent="0.3">
      <c r="A277" s="128"/>
      <c r="B277" s="128"/>
      <c r="I277" s="129"/>
      <c r="Q277" s="120"/>
    </row>
    <row r="278" spans="1:17" s="69" customFormat="1" x14ac:dyDescent="0.3">
      <c r="A278" s="128"/>
      <c r="B278" s="128"/>
      <c r="I278" s="129"/>
      <c r="Q278" s="120"/>
    </row>
    <row r="279" spans="1:17" s="69" customFormat="1" x14ac:dyDescent="0.3">
      <c r="A279" s="128"/>
      <c r="B279" s="128"/>
      <c r="I279" s="129"/>
      <c r="Q279" s="120"/>
    </row>
    <row r="280" spans="1:17" s="69" customFormat="1" x14ac:dyDescent="0.3">
      <c r="A280" s="128"/>
      <c r="B280" s="128"/>
      <c r="I280" s="129"/>
      <c r="Q280" s="120"/>
    </row>
    <row r="281" spans="1:17" s="69" customFormat="1" x14ac:dyDescent="0.3">
      <c r="A281" s="128"/>
      <c r="B281" s="128"/>
      <c r="I281" s="129"/>
      <c r="Q281" s="120"/>
    </row>
    <row r="282" spans="1:17" s="69" customFormat="1" x14ac:dyDescent="0.3">
      <c r="A282" s="128"/>
      <c r="B282" s="128"/>
      <c r="I282" s="129"/>
      <c r="Q282" s="120"/>
    </row>
    <row r="283" spans="1:17" s="69" customFormat="1" x14ac:dyDescent="0.3">
      <c r="A283" s="128"/>
      <c r="B283" s="128"/>
      <c r="I283" s="129"/>
      <c r="Q283" s="120"/>
    </row>
    <row r="284" spans="1:17" s="69" customFormat="1" x14ac:dyDescent="0.3">
      <c r="A284" s="128"/>
      <c r="B284" s="128"/>
      <c r="I284" s="129"/>
      <c r="Q284" s="120"/>
    </row>
    <row r="285" spans="1:17" s="69" customFormat="1" x14ac:dyDescent="0.3">
      <c r="A285" s="128"/>
      <c r="B285" s="128"/>
      <c r="I285" s="129"/>
      <c r="Q285" s="120"/>
    </row>
    <row r="286" spans="1:17" s="69" customFormat="1" x14ac:dyDescent="0.3">
      <c r="A286" s="128"/>
      <c r="B286" s="128"/>
      <c r="I286" s="129"/>
      <c r="Q286" s="120"/>
    </row>
    <row r="287" spans="1:17" s="69" customFormat="1" x14ac:dyDescent="0.3">
      <c r="A287" s="128"/>
      <c r="B287" s="128"/>
      <c r="I287" s="129"/>
      <c r="Q287" s="120"/>
    </row>
    <row r="288" spans="1:17" s="69" customFormat="1" x14ac:dyDescent="0.3">
      <c r="A288" s="128"/>
      <c r="B288" s="128"/>
      <c r="I288" s="129"/>
      <c r="Q288" s="120"/>
    </row>
    <row r="289" spans="1:17" s="69" customFormat="1" x14ac:dyDescent="0.3">
      <c r="A289" s="128"/>
      <c r="B289" s="128"/>
      <c r="I289" s="129"/>
      <c r="Q289" s="120"/>
    </row>
    <row r="290" spans="1:17" s="69" customFormat="1" x14ac:dyDescent="0.3">
      <c r="A290" s="128"/>
      <c r="B290" s="128"/>
      <c r="I290" s="129"/>
      <c r="Q290" s="120"/>
    </row>
    <row r="291" spans="1:17" s="69" customFormat="1" x14ac:dyDescent="0.3">
      <c r="A291" s="128"/>
      <c r="B291" s="128"/>
      <c r="I291" s="129"/>
      <c r="Q291" s="120"/>
    </row>
    <row r="292" spans="1:17" s="69" customFormat="1" x14ac:dyDescent="0.3">
      <c r="A292" s="128"/>
      <c r="B292" s="128"/>
      <c r="I292" s="129"/>
      <c r="Q292" s="120"/>
    </row>
    <row r="293" spans="1:17" s="69" customFormat="1" x14ac:dyDescent="0.3">
      <c r="A293" s="128"/>
      <c r="B293" s="128"/>
      <c r="I293" s="129"/>
      <c r="Q293" s="120"/>
    </row>
    <row r="294" spans="1:17" s="69" customFormat="1" x14ac:dyDescent="0.3">
      <c r="A294" s="128"/>
      <c r="B294" s="128"/>
      <c r="I294" s="129"/>
      <c r="Q294" s="120"/>
    </row>
    <row r="295" spans="1:17" s="69" customFormat="1" x14ac:dyDescent="0.3">
      <c r="A295" s="128"/>
      <c r="B295" s="128"/>
      <c r="I295" s="129"/>
      <c r="Q295" s="120"/>
    </row>
    <row r="296" spans="1:17" s="69" customFormat="1" x14ac:dyDescent="0.3">
      <c r="A296" s="128"/>
      <c r="B296" s="128"/>
      <c r="I296" s="129"/>
      <c r="Q296" s="120"/>
    </row>
    <row r="297" spans="1:17" s="69" customFormat="1" x14ac:dyDescent="0.3">
      <c r="A297" s="128"/>
      <c r="B297" s="128"/>
      <c r="I297" s="129"/>
      <c r="Q297" s="120"/>
    </row>
    <row r="298" spans="1:17" s="69" customFormat="1" x14ac:dyDescent="0.3">
      <c r="A298" s="128"/>
      <c r="B298" s="128"/>
      <c r="I298" s="129"/>
      <c r="Q298" s="120"/>
    </row>
    <row r="299" spans="1:17" s="69" customFormat="1" x14ac:dyDescent="0.3">
      <c r="A299" s="128"/>
      <c r="B299" s="128"/>
      <c r="I299" s="129"/>
      <c r="Q299" s="120"/>
    </row>
    <row r="300" spans="1:17" s="69" customFormat="1" x14ac:dyDescent="0.3">
      <c r="A300" s="128"/>
      <c r="B300" s="128"/>
      <c r="I300" s="129"/>
      <c r="Q300" s="120"/>
    </row>
    <row r="301" spans="1:17" s="69" customFormat="1" x14ac:dyDescent="0.3">
      <c r="A301" s="128"/>
      <c r="B301" s="128"/>
      <c r="I301" s="129"/>
      <c r="Q301" s="120"/>
    </row>
    <row r="302" spans="1:17" s="69" customFormat="1" x14ac:dyDescent="0.3">
      <c r="A302" s="128"/>
      <c r="B302" s="128"/>
      <c r="I302" s="129"/>
      <c r="Q302" s="120"/>
    </row>
    <row r="303" spans="1:17" s="69" customFormat="1" x14ac:dyDescent="0.3">
      <c r="A303" s="128"/>
      <c r="B303" s="128"/>
      <c r="I303" s="129"/>
      <c r="Q303" s="120"/>
    </row>
    <row r="304" spans="1:17" s="69" customFormat="1" x14ac:dyDescent="0.3">
      <c r="A304" s="128"/>
      <c r="B304" s="128"/>
      <c r="I304" s="129"/>
      <c r="Q304" s="120"/>
    </row>
    <row r="305" spans="1:17" s="69" customFormat="1" x14ac:dyDescent="0.3">
      <c r="A305" s="128"/>
      <c r="B305" s="128"/>
      <c r="I305" s="129"/>
      <c r="Q305" s="120"/>
    </row>
    <row r="306" spans="1:17" s="69" customFormat="1" x14ac:dyDescent="0.3">
      <c r="A306" s="128"/>
      <c r="B306" s="128"/>
      <c r="I306" s="129"/>
      <c r="Q306" s="120"/>
    </row>
    <row r="307" spans="1:17" s="69" customFormat="1" x14ac:dyDescent="0.3">
      <c r="A307" s="128"/>
      <c r="B307" s="128"/>
      <c r="I307" s="129"/>
      <c r="Q307" s="120"/>
    </row>
    <row r="308" spans="1:17" s="69" customFormat="1" x14ac:dyDescent="0.3">
      <c r="A308" s="128"/>
      <c r="B308" s="128"/>
      <c r="I308" s="129"/>
      <c r="Q308" s="120"/>
    </row>
    <row r="309" spans="1:17" s="69" customFormat="1" x14ac:dyDescent="0.3">
      <c r="A309" s="128"/>
      <c r="B309" s="128"/>
      <c r="I309" s="129"/>
      <c r="Q309" s="120"/>
    </row>
    <row r="310" spans="1:17" s="69" customFormat="1" x14ac:dyDescent="0.3">
      <c r="A310" s="128"/>
      <c r="B310" s="128"/>
      <c r="I310" s="129"/>
      <c r="Q310" s="120"/>
    </row>
    <row r="311" spans="1:17" s="69" customFormat="1" x14ac:dyDescent="0.3">
      <c r="A311" s="128"/>
      <c r="B311" s="128"/>
      <c r="I311" s="129"/>
      <c r="Q311" s="120"/>
    </row>
    <row r="312" spans="1:17" s="69" customFormat="1" x14ac:dyDescent="0.3">
      <c r="A312" s="128"/>
      <c r="B312" s="128"/>
      <c r="I312" s="129"/>
      <c r="Q312" s="120"/>
    </row>
    <row r="313" spans="1:17" s="69" customFormat="1" x14ac:dyDescent="0.3">
      <c r="A313" s="128"/>
      <c r="B313" s="128"/>
      <c r="I313" s="129"/>
      <c r="Q313" s="120"/>
    </row>
    <row r="314" spans="1:17" s="69" customFormat="1" x14ac:dyDescent="0.3">
      <c r="A314" s="128"/>
      <c r="B314" s="128"/>
      <c r="I314" s="129"/>
      <c r="Q314" s="120"/>
    </row>
    <row r="315" spans="1:17" s="69" customFormat="1" x14ac:dyDescent="0.3">
      <c r="A315" s="128"/>
      <c r="B315" s="128"/>
      <c r="I315" s="129"/>
      <c r="Q315" s="120"/>
    </row>
    <row r="316" spans="1:17" s="69" customFormat="1" x14ac:dyDescent="0.3">
      <c r="A316" s="128"/>
      <c r="B316" s="128"/>
      <c r="I316" s="129"/>
      <c r="Q316" s="120"/>
    </row>
    <row r="317" spans="1:17" s="69" customFormat="1" x14ac:dyDescent="0.3">
      <c r="A317" s="128"/>
      <c r="B317" s="128"/>
      <c r="I317" s="129"/>
      <c r="Q317" s="120"/>
    </row>
    <row r="318" spans="1:17" s="69" customFormat="1" x14ac:dyDescent="0.3">
      <c r="A318" s="128"/>
      <c r="B318" s="128"/>
      <c r="I318" s="129"/>
      <c r="Q318" s="120"/>
    </row>
    <row r="319" spans="1:17" s="69" customFormat="1" x14ac:dyDescent="0.3">
      <c r="A319" s="128"/>
      <c r="B319" s="128"/>
      <c r="I319" s="129"/>
      <c r="Q319" s="120"/>
    </row>
    <row r="320" spans="1:17" s="69" customFormat="1" x14ac:dyDescent="0.3">
      <c r="A320" s="128"/>
      <c r="B320" s="128"/>
      <c r="I320" s="129"/>
      <c r="Q320" s="120"/>
    </row>
    <row r="321" spans="1:17" s="69" customFormat="1" x14ac:dyDescent="0.3">
      <c r="A321" s="128"/>
      <c r="B321" s="128"/>
      <c r="I321" s="129"/>
      <c r="Q321" s="120"/>
    </row>
    <row r="322" spans="1:17" s="69" customFormat="1" x14ac:dyDescent="0.3">
      <c r="A322" s="128"/>
      <c r="B322" s="128"/>
      <c r="I322" s="129"/>
      <c r="Q322" s="120"/>
    </row>
    <row r="323" spans="1:17" s="69" customFormat="1" x14ac:dyDescent="0.3">
      <c r="A323" s="128"/>
      <c r="B323" s="128"/>
      <c r="I323" s="129"/>
      <c r="Q323" s="120"/>
    </row>
    <row r="324" spans="1:17" s="69" customFormat="1" x14ac:dyDescent="0.3">
      <c r="A324" s="128"/>
      <c r="B324" s="128"/>
      <c r="I324" s="129"/>
      <c r="Q324" s="120"/>
    </row>
    <row r="325" spans="1:17" s="69" customFormat="1" x14ac:dyDescent="0.3">
      <c r="A325" s="128"/>
      <c r="B325" s="128"/>
      <c r="I325" s="129"/>
      <c r="Q325" s="120"/>
    </row>
    <row r="326" spans="1:17" s="69" customFormat="1" x14ac:dyDescent="0.3">
      <c r="A326" s="128"/>
      <c r="B326" s="128"/>
      <c r="I326" s="129"/>
      <c r="Q326" s="120"/>
    </row>
    <row r="327" spans="1:17" s="69" customFormat="1" x14ac:dyDescent="0.3">
      <c r="A327" s="128"/>
      <c r="B327" s="128"/>
      <c r="I327" s="129"/>
      <c r="Q327" s="120"/>
    </row>
    <row r="328" spans="1:17" s="69" customFormat="1" x14ac:dyDescent="0.3">
      <c r="A328" s="128"/>
      <c r="B328" s="128"/>
      <c r="I328" s="129"/>
      <c r="Q328" s="120"/>
    </row>
    <row r="329" spans="1:17" s="69" customFormat="1" x14ac:dyDescent="0.3">
      <c r="A329" s="128"/>
      <c r="B329" s="128"/>
      <c r="I329" s="129"/>
      <c r="Q329" s="120"/>
    </row>
    <row r="330" spans="1:17" s="69" customFormat="1" x14ac:dyDescent="0.3">
      <c r="A330" s="128"/>
      <c r="B330" s="128"/>
      <c r="I330" s="129"/>
      <c r="Q330" s="120"/>
    </row>
    <row r="331" spans="1:17" s="69" customFormat="1" x14ac:dyDescent="0.3">
      <c r="A331" s="128"/>
      <c r="B331" s="128"/>
      <c r="I331" s="129"/>
      <c r="Q331" s="120"/>
    </row>
    <row r="332" spans="1:17" s="69" customFormat="1" x14ac:dyDescent="0.3">
      <c r="A332" s="128"/>
      <c r="B332" s="128"/>
      <c r="I332" s="129"/>
      <c r="Q332" s="120"/>
    </row>
    <row r="333" spans="1:17" s="69" customFormat="1" x14ac:dyDescent="0.3">
      <c r="A333" s="128"/>
      <c r="B333" s="128"/>
      <c r="I333" s="129"/>
      <c r="Q333" s="120"/>
    </row>
    <row r="334" spans="1:17" s="69" customFormat="1" x14ac:dyDescent="0.3">
      <c r="A334" s="128"/>
      <c r="B334" s="128"/>
      <c r="I334" s="129"/>
      <c r="Q334" s="120"/>
    </row>
    <row r="335" spans="1:17" s="69" customFormat="1" x14ac:dyDescent="0.3">
      <c r="A335" s="128"/>
      <c r="B335" s="128"/>
      <c r="I335" s="129"/>
      <c r="Q335" s="120"/>
    </row>
    <row r="336" spans="1:17" s="69" customFormat="1" x14ac:dyDescent="0.3">
      <c r="A336" s="128"/>
      <c r="B336" s="128"/>
      <c r="I336" s="129"/>
      <c r="Q336" s="120"/>
    </row>
    <row r="337" spans="1:17" s="69" customFormat="1" x14ac:dyDescent="0.3">
      <c r="A337" s="128"/>
      <c r="B337" s="128"/>
      <c r="I337" s="129"/>
      <c r="Q337" s="120"/>
    </row>
    <row r="338" spans="1:17" s="69" customFormat="1" x14ac:dyDescent="0.3">
      <c r="A338" s="128"/>
      <c r="B338" s="128"/>
      <c r="I338" s="129"/>
      <c r="Q338" s="120"/>
    </row>
    <row r="339" spans="1:17" s="69" customFormat="1" x14ac:dyDescent="0.3">
      <c r="A339" s="128"/>
      <c r="B339" s="128"/>
      <c r="I339" s="129"/>
      <c r="Q339" s="120"/>
    </row>
    <row r="340" spans="1:17" s="69" customFormat="1" x14ac:dyDescent="0.3">
      <c r="A340" s="128"/>
      <c r="B340" s="128"/>
      <c r="I340" s="129"/>
      <c r="Q340" s="120"/>
    </row>
    <row r="341" spans="1:17" s="69" customFormat="1" x14ac:dyDescent="0.3">
      <c r="A341" s="128"/>
      <c r="B341" s="128"/>
      <c r="I341" s="129"/>
      <c r="Q341" s="120"/>
    </row>
    <row r="342" spans="1:17" s="69" customFormat="1" x14ac:dyDescent="0.3">
      <c r="A342" s="128"/>
      <c r="B342" s="128"/>
      <c r="I342" s="129"/>
      <c r="Q342" s="120"/>
    </row>
    <row r="343" spans="1:17" s="69" customFormat="1" x14ac:dyDescent="0.3">
      <c r="A343" s="128"/>
      <c r="B343" s="128"/>
      <c r="I343" s="129"/>
      <c r="Q343" s="120"/>
    </row>
    <row r="344" spans="1:17" s="69" customFormat="1" x14ac:dyDescent="0.3">
      <c r="A344" s="128"/>
      <c r="B344" s="128"/>
      <c r="I344" s="129"/>
      <c r="Q344" s="120"/>
    </row>
    <row r="345" spans="1:17" s="69" customFormat="1" x14ac:dyDescent="0.3">
      <c r="A345" s="128"/>
      <c r="B345" s="128"/>
      <c r="I345" s="129"/>
      <c r="Q345" s="120"/>
    </row>
    <row r="346" spans="1:17" s="69" customFormat="1" x14ac:dyDescent="0.3">
      <c r="A346" s="128"/>
      <c r="B346" s="128"/>
      <c r="I346" s="129"/>
      <c r="Q346" s="120"/>
    </row>
    <row r="347" spans="1:17" s="69" customFormat="1" x14ac:dyDescent="0.3">
      <c r="A347" s="128"/>
      <c r="B347" s="128"/>
      <c r="I347" s="129"/>
      <c r="Q347" s="120"/>
    </row>
    <row r="348" spans="1:17" s="69" customFormat="1" x14ac:dyDescent="0.3">
      <c r="A348" s="128"/>
      <c r="B348" s="128"/>
      <c r="I348" s="129"/>
      <c r="Q348" s="120"/>
    </row>
    <row r="349" spans="1:17" s="69" customFormat="1" x14ac:dyDescent="0.3">
      <c r="A349" s="128"/>
      <c r="B349" s="128"/>
      <c r="I349" s="129"/>
      <c r="Q349" s="120"/>
    </row>
    <row r="350" spans="1:17" s="69" customFormat="1" x14ac:dyDescent="0.3">
      <c r="A350" s="128"/>
      <c r="B350" s="128"/>
      <c r="I350" s="129"/>
      <c r="Q350" s="120"/>
    </row>
    <row r="351" spans="1:17" s="69" customFormat="1" x14ac:dyDescent="0.3">
      <c r="A351" s="128"/>
      <c r="B351" s="128"/>
      <c r="I351" s="129"/>
      <c r="Q351" s="120"/>
    </row>
    <row r="352" spans="1:17" s="69" customFormat="1" x14ac:dyDescent="0.3">
      <c r="A352" s="128"/>
      <c r="B352" s="128"/>
      <c r="I352" s="129"/>
      <c r="Q352" s="120"/>
    </row>
    <row r="353" spans="1:17" s="69" customFormat="1" x14ac:dyDescent="0.3">
      <c r="A353" s="128"/>
      <c r="B353" s="128"/>
      <c r="I353" s="129"/>
      <c r="Q353" s="120"/>
    </row>
    <row r="354" spans="1:17" s="69" customFormat="1" x14ac:dyDescent="0.3">
      <c r="A354" s="128"/>
      <c r="B354" s="128"/>
      <c r="I354" s="129"/>
      <c r="Q354" s="120"/>
    </row>
    <row r="355" spans="1:17" s="69" customFormat="1" x14ac:dyDescent="0.3">
      <c r="A355" s="128"/>
      <c r="B355" s="128"/>
      <c r="I355" s="129"/>
      <c r="Q355" s="120"/>
    </row>
    <row r="356" spans="1:17" s="69" customFormat="1" x14ac:dyDescent="0.3">
      <c r="A356" s="128"/>
      <c r="B356" s="128"/>
      <c r="I356" s="129"/>
      <c r="Q356" s="120"/>
    </row>
    <row r="357" spans="1:17" s="69" customFormat="1" x14ac:dyDescent="0.3">
      <c r="A357" s="128"/>
      <c r="B357" s="128"/>
      <c r="I357" s="129"/>
      <c r="Q357" s="120"/>
    </row>
    <row r="358" spans="1:17" s="69" customFormat="1" x14ac:dyDescent="0.3">
      <c r="A358" s="128"/>
      <c r="B358" s="128"/>
      <c r="I358" s="129"/>
      <c r="Q358" s="120"/>
    </row>
    <row r="359" spans="1:17" s="69" customFormat="1" x14ac:dyDescent="0.3">
      <c r="A359" s="128"/>
      <c r="B359" s="128"/>
      <c r="I359" s="129"/>
      <c r="Q359" s="120"/>
    </row>
    <row r="360" spans="1:17" s="69" customFormat="1" x14ac:dyDescent="0.3">
      <c r="A360" s="128"/>
      <c r="B360" s="128"/>
      <c r="I360" s="129"/>
      <c r="Q360" s="120"/>
    </row>
    <row r="361" spans="1:17" s="69" customFormat="1" x14ac:dyDescent="0.3">
      <c r="A361" s="128"/>
      <c r="B361" s="128"/>
      <c r="I361" s="129"/>
      <c r="Q361" s="120"/>
    </row>
    <row r="362" spans="1:17" s="69" customFormat="1" x14ac:dyDescent="0.3">
      <c r="A362" s="128"/>
      <c r="B362" s="128"/>
      <c r="I362" s="129"/>
      <c r="Q362" s="120"/>
    </row>
    <row r="363" spans="1:17" s="69" customFormat="1" x14ac:dyDescent="0.3">
      <c r="A363" s="128"/>
      <c r="B363" s="128"/>
      <c r="I363" s="129"/>
      <c r="Q363" s="120"/>
    </row>
    <row r="364" spans="1:17" s="69" customFormat="1" x14ac:dyDescent="0.3">
      <c r="A364" s="128"/>
      <c r="B364" s="128"/>
      <c r="I364" s="129"/>
      <c r="Q364" s="120"/>
    </row>
    <row r="365" spans="1:17" s="69" customFormat="1" x14ac:dyDescent="0.3">
      <c r="A365" s="128"/>
      <c r="B365" s="128"/>
      <c r="I365" s="129"/>
      <c r="Q365" s="120"/>
    </row>
    <row r="366" spans="1:17" s="69" customFormat="1" x14ac:dyDescent="0.3">
      <c r="A366" s="128"/>
      <c r="B366" s="128"/>
      <c r="I366" s="129"/>
      <c r="Q366" s="120"/>
    </row>
    <row r="367" spans="1:17" s="69" customFormat="1" x14ac:dyDescent="0.3">
      <c r="A367" s="128"/>
      <c r="B367" s="128"/>
      <c r="I367" s="129"/>
      <c r="Q367" s="120"/>
    </row>
    <row r="368" spans="1:17" s="69" customFormat="1" x14ac:dyDescent="0.3">
      <c r="A368" s="128"/>
      <c r="B368" s="128"/>
      <c r="I368" s="129"/>
      <c r="Q368" s="120"/>
    </row>
    <row r="369" spans="1:17" s="69" customFormat="1" x14ac:dyDescent="0.3">
      <c r="A369" s="128"/>
      <c r="B369" s="128"/>
      <c r="I369" s="129"/>
      <c r="Q369" s="120"/>
    </row>
    <row r="370" spans="1:17" s="69" customFormat="1" x14ac:dyDescent="0.3">
      <c r="A370" s="128"/>
      <c r="B370" s="128"/>
      <c r="I370" s="129"/>
      <c r="Q370" s="120"/>
    </row>
    <row r="371" spans="1:17" s="69" customFormat="1" x14ac:dyDescent="0.3">
      <c r="A371" s="128"/>
      <c r="B371" s="128"/>
      <c r="I371" s="129"/>
      <c r="Q371" s="120"/>
    </row>
    <row r="372" spans="1:17" s="69" customFormat="1" x14ac:dyDescent="0.3">
      <c r="A372" s="128"/>
      <c r="B372" s="128"/>
      <c r="I372" s="129"/>
      <c r="Q372" s="120"/>
    </row>
    <row r="373" spans="1:17" s="69" customFormat="1" x14ac:dyDescent="0.3">
      <c r="A373" s="128"/>
      <c r="B373" s="128"/>
      <c r="I373" s="129"/>
      <c r="Q373" s="120"/>
    </row>
    <row r="374" spans="1:17" s="69" customFormat="1" x14ac:dyDescent="0.3">
      <c r="A374" s="128"/>
      <c r="B374" s="128"/>
      <c r="I374" s="129"/>
      <c r="Q374" s="120"/>
    </row>
    <row r="375" spans="1:17" s="69" customFormat="1" x14ac:dyDescent="0.3">
      <c r="A375" s="128"/>
      <c r="B375" s="128"/>
      <c r="I375" s="129"/>
      <c r="Q375" s="120"/>
    </row>
    <row r="376" spans="1:17" s="69" customFormat="1" x14ac:dyDescent="0.3">
      <c r="A376" s="128"/>
      <c r="B376" s="128"/>
      <c r="I376" s="129"/>
      <c r="Q376" s="120"/>
    </row>
    <row r="377" spans="1:17" s="69" customFormat="1" x14ac:dyDescent="0.3">
      <c r="A377" s="128"/>
      <c r="B377" s="128"/>
      <c r="I377" s="129"/>
      <c r="Q377" s="120"/>
    </row>
    <row r="378" spans="1:17" s="69" customFormat="1" x14ac:dyDescent="0.3">
      <c r="A378" s="128"/>
      <c r="B378" s="128"/>
      <c r="I378" s="129"/>
      <c r="Q378" s="120"/>
    </row>
    <row r="379" spans="1:17" s="69" customFormat="1" x14ac:dyDescent="0.3">
      <c r="A379" s="128"/>
      <c r="B379" s="128"/>
      <c r="I379" s="129"/>
      <c r="Q379" s="120"/>
    </row>
    <row r="380" spans="1:17" s="69" customFormat="1" x14ac:dyDescent="0.3">
      <c r="A380" s="128"/>
      <c r="B380" s="128"/>
      <c r="I380" s="129"/>
      <c r="Q380" s="120"/>
    </row>
    <row r="381" spans="1:17" s="69" customFormat="1" x14ac:dyDescent="0.3">
      <c r="A381" s="128"/>
      <c r="B381" s="128"/>
      <c r="I381" s="129"/>
      <c r="Q381" s="120"/>
    </row>
    <row r="382" spans="1:17" s="69" customFormat="1" x14ac:dyDescent="0.3">
      <c r="A382" s="128"/>
      <c r="B382" s="128"/>
      <c r="I382" s="129"/>
      <c r="Q382" s="120"/>
    </row>
    <row r="383" spans="1:17" s="69" customFormat="1" x14ac:dyDescent="0.3">
      <c r="A383" s="128"/>
      <c r="B383" s="128"/>
      <c r="I383" s="129"/>
      <c r="Q383" s="120"/>
    </row>
    <row r="384" spans="1:17" s="69" customFormat="1" x14ac:dyDescent="0.3">
      <c r="A384" s="128"/>
      <c r="B384" s="128"/>
      <c r="I384" s="129"/>
      <c r="Q384" s="120"/>
    </row>
    <row r="385" spans="1:17" s="69" customFormat="1" x14ac:dyDescent="0.3">
      <c r="A385" s="128"/>
      <c r="B385" s="128"/>
      <c r="I385" s="129"/>
      <c r="Q385" s="120"/>
    </row>
    <row r="386" spans="1:17" s="69" customFormat="1" x14ac:dyDescent="0.3">
      <c r="A386" s="128"/>
      <c r="B386" s="128"/>
      <c r="I386" s="129"/>
      <c r="Q386" s="120"/>
    </row>
    <row r="387" spans="1:17" s="69" customFormat="1" x14ac:dyDescent="0.3">
      <c r="A387" s="128"/>
      <c r="B387" s="128"/>
      <c r="I387" s="129"/>
      <c r="Q387" s="120"/>
    </row>
    <row r="388" spans="1:17" s="69" customFormat="1" x14ac:dyDescent="0.3">
      <c r="A388" s="128"/>
      <c r="B388" s="128"/>
      <c r="I388" s="129"/>
      <c r="Q388" s="120"/>
    </row>
    <row r="389" spans="1:17" s="69" customFormat="1" x14ac:dyDescent="0.3">
      <c r="A389" s="128"/>
      <c r="B389" s="128"/>
      <c r="I389" s="129"/>
      <c r="Q389" s="120"/>
    </row>
    <row r="390" spans="1:17" s="69" customFormat="1" x14ac:dyDescent="0.3">
      <c r="A390" s="128"/>
      <c r="B390" s="128"/>
      <c r="I390" s="129"/>
      <c r="Q390" s="120"/>
    </row>
    <row r="391" spans="1:17" s="69" customFormat="1" x14ac:dyDescent="0.3">
      <c r="A391" s="128"/>
      <c r="B391" s="128"/>
      <c r="I391" s="129"/>
      <c r="Q391" s="120"/>
    </row>
    <row r="392" spans="1:17" s="69" customFormat="1" x14ac:dyDescent="0.3">
      <c r="A392" s="128"/>
      <c r="B392" s="128"/>
      <c r="I392" s="129"/>
      <c r="Q392" s="120"/>
    </row>
    <row r="393" spans="1:17" s="69" customFormat="1" x14ac:dyDescent="0.3">
      <c r="A393" s="128"/>
      <c r="B393" s="128"/>
      <c r="I393" s="129"/>
      <c r="Q393" s="120"/>
    </row>
    <row r="394" spans="1:17" s="69" customFormat="1" x14ac:dyDescent="0.3">
      <c r="A394" s="128"/>
      <c r="B394" s="128"/>
      <c r="I394" s="129"/>
      <c r="Q394" s="120"/>
    </row>
    <row r="395" spans="1:17" s="69" customFormat="1" x14ac:dyDescent="0.3">
      <c r="A395" s="128"/>
      <c r="B395" s="128"/>
      <c r="I395" s="129"/>
      <c r="Q395" s="120"/>
    </row>
    <row r="396" spans="1:17" s="69" customFormat="1" x14ac:dyDescent="0.3">
      <c r="A396" s="128"/>
      <c r="B396" s="128"/>
      <c r="I396" s="129"/>
      <c r="Q396" s="120"/>
    </row>
    <row r="397" spans="1:17" s="69" customFormat="1" x14ac:dyDescent="0.3">
      <c r="A397" s="128"/>
      <c r="B397" s="128"/>
      <c r="I397" s="129"/>
      <c r="Q397" s="120"/>
    </row>
    <row r="398" spans="1:17" s="69" customFormat="1" x14ac:dyDescent="0.3">
      <c r="A398" s="128"/>
      <c r="B398" s="128"/>
      <c r="I398" s="129"/>
      <c r="Q398" s="120"/>
    </row>
    <row r="399" spans="1:17" s="69" customFormat="1" x14ac:dyDescent="0.3">
      <c r="A399" s="128"/>
      <c r="B399" s="128"/>
      <c r="I399" s="129"/>
      <c r="Q399" s="120"/>
    </row>
    <row r="400" spans="1:17" s="69" customFormat="1" x14ac:dyDescent="0.3">
      <c r="A400" s="128"/>
      <c r="B400" s="128"/>
      <c r="I400" s="129"/>
      <c r="Q400" s="120"/>
    </row>
    <row r="401" spans="1:17" s="69" customFormat="1" x14ac:dyDescent="0.3">
      <c r="A401" s="128"/>
      <c r="B401" s="128"/>
      <c r="I401" s="129"/>
      <c r="Q401" s="120"/>
    </row>
    <row r="402" spans="1:17" s="69" customFormat="1" x14ac:dyDescent="0.3">
      <c r="A402" s="128"/>
      <c r="B402" s="128"/>
      <c r="I402" s="129"/>
      <c r="Q402" s="120"/>
    </row>
    <row r="403" spans="1:17" s="69" customFormat="1" x14ac:dyDescent="0.3">
      <c r="A403" s="128"/>
      <c r="B403" s="128"/>
      <c r="I403" s="129"/>
      <c r="Q403" s="120"/>
    </row>
    <row r="404" spans="1:17" s="69" customFormat="1" x14ac:dyDescent="0.3">
      <c r="A404" s="128"/>
      <c r="B404" s="128"/>
      <c r="I404" s="129"/>
      <c r="Q404" s="120"/>
    </row>
    <row r="405" spans="1:17" s="69" customFormat="1" x14ac:dyDescent="0.3">
      <c r="A405" s="128"/>
      <c r="B405" s="128"/>
      <c r="I405" s="129"/>
      <c r="Q405" s="120"/>
    </row>
    <row r="406" spans="1:17" s="69" customFormat="1" x14ac:dyDescent="0.3">
      <c r="A406" s="128"/>
      <c r="B406" s="128"/>
      <c r="I406" s="129"/>
      <c r="Q406" s="120"/>
    </row>
    <row r="407" spans="1:17" s="69" customFormat="1" x14ac:dyDescent="0.3">
      <c r="A407" s="128"/>
      <c r="B407" s="128"/>
      <c r="I407" s="129"/>
      <c r="Q407" s="120"/>
    </row>
    <row r="408" spans="1:17" s="69" customFormat="1" x14ac:dyDescent="0.3">
      <c r="A408" s="128"/>
      <c r="B408" s="128"/>
      <c r="I408" s="129"/>
      <c r="Q408" s="120"/>
    </row>
    <row r="409" spans="1:17" s="69" customFormat="1" x14ac:dyDescent="0.3">
      <c r="A409" s="128"/>
      <c r="B409" s="128"/>
      <c r="I409" s="129"/>
      <c r="Q409" s="120"/>
    </row>
    <row r="410" spans="1:17" s="69" customFormat="1" x14ac:dyDescent="0.3">
      <c r="A410" s="128"/>
      <c r="B410" s="128"/>
      <c r="I410" s="129"/>
      <c r="Q410" s="120"/>
    </row>
    <row r="411" spans="1:17" s="69" customFormat="1" x14ac:dyDescent="0.3">
      <c r="A411" s="128"/>
      <c r="B411" s="128"/>
      <c r="I411" s="129"/>
      <c r="Q411" s="120"/>
    </row>
    <row r="412" spans="1:17" s="69" customFormat="1" x14ac:dyDescent="0.3">
      <c r="A412" s="128"/>
      <c r="B412" s="128"/>
      <c r="I412" s="129"/>
      <c r="Q412" s="120"/>
    </row>
    <row r="413" spans="1:17" s="69" customFormat="1" x14ac:dyDescent="0.3">
      <c r="A413" s="128"/>
      <c r="B413" s="128"/>
      <c r="I413" s="129"/>
      <c r="Q413" s="120"/>
    </row>
    <row r="414" spans="1:17" s="69" customFormat="1" x14ac:dyDescent="0.3">
      <c r="A414" s="128"/>
      <c r="B414" s="128"/>
      <c r="I414" s="129"/>
      <c r="Q414" s="120"/>
    </row>
    <row r="415" spans="1:17" s="69" customFormat="1" x14ac:dyDescent="0.3">
      <c r="A415" s="128"/>
      <c r="B415" s="128"/>
      <c r="I415" s="129"/>
      <c r="Q415" s="120"/>
    </row>
    <row r="416" spans="1:17" s="69" customFormat="1" x14ac:dyDescent="0.3">
      <c r="A416" s="128"/>
      <c r="B416" s="128"/>
      <c r="I416" s="129"/>
      <c r="Q416" s="120"/>
    </row>
    <row r="417" spans="1:17" s="69" customFormat="1" x14ac:dyDescent="0.3">
      <c r="A417" s="128"/>
      <c r="B417" s="128"/>
      <c r="I417" s="129"/>
      <c r="Q417" s="120"/>
    </row>
    <row r="418" spans="1:17" s="69" customFormat="1" x14ac:dyDescent="0.3">
      <c r="A418" s="128"/>
      <c r="B418" s="128"/>
      <c r="I418" s="129"/>
      <c r="Q418" s="120"/>
    </row>
    <row r="419" spans="1:17" s="69" customFormat="1" x14ac:dyDescent="0.3">
      <c r="A419" s="128"/>
      <c r="B419" s="128"/>
      <c r="I419" s="129"/>
      <c r="Q419" s="120"/>
    </row>
    <row r="420" spans="1:17" s="69" customFormat="1" x14ac:dyDescent="0.3">
      <c r="A420" s="128"/>
      <c r="B420" s="128"/>
      <c r="I420" s="129"/>
      <c r="Q420" s="120"/>
    </row>
    <row r="421" spans="1:17" s="69" customFormat="1" x14ac:dyDescent="0.3">
      <c r="A421" s="128"/>
      <c r="B421" s="128"/>
      <c r="I421" s="129"/>
      <c r="Q421" s="120"/>
    </row>
    <row r="422" spans="1:17" s="69" customFormat="1" x14ac:dyDescent="0.3">
      <c r="A422" s="128"/>
      <c r="B422" s="128"/>
      <c r="I422" s="129"/>
      <c r="Q422" s="120"/>
    </row>
    <row r="423" spans="1:17" s="69" customFormat="1" x14ac:dyDescent="0.3">
      <c r="A423" s="128"/>
      <c r="B423" s="128"/>
      <c r="I423" s="129"/>
      <c r="Q423" s="120"/>
    </row>
    <row r="424" spans="1:17" s="69" customFormat="1" x14ac:dyDescent="0.3">
      <c r="A424" s="128"/>
      <c r="B424" s="128"/>
      <c r="I424" s="129"/>
      <c r="Q424" s="120"/>
    </row>
    <row r="425" spans="1:17" s="69" customFormat="1" x14ac:dyDescent="0.3">
      <c r="A425" s="128"/>
      <c r="B425" s="128"/>
      <c r="I425" s="129"/>
      <c r="Q425" s="120"/>
    </row>
    <row r="426" spans="1:17" s="69" customFormat="1" x14ac:dyDescent="0.3">
      <c r="A426" s="128"/>
      <c r="B426" s="128"/>
      <c r="I426" s="129"/>
      <c r="Q426" s="120"/>
    </row>
    <row r="427" spans="1:17" s="69" customFormat="1" x14ac:dyDescent="0.3">
      <c r="A427" s="128"/>
      <c r="B427" s="128"/>
      <c r="I427" s="129"/>
      <c r="Q427" s="120"/>
    </row>
    <row r="428" spans="1:17" s="69" customFormat="1" x14ac:dyDescent="0.3">
      <c r="A428" s="128"/>
      <c r="B428" s="128"/>
      <c r="I428" s="129"/>
      <c r="Q428" s="120"/>
    </row>
    <row r="429" spans="1:17" s="69" customFormat="1" x14ac:dyDescent="0.3">
      <c r="A429" s="128"/>
      <c r="B429" s="128"/>
      <c r="I429" s="129"/>
      <c r="Q429" s="120"/>
    </row>
    <row r="430" spans="1:17" s="69" customFormat="1" x14ac:dyDescent="0.3">
      <c r="A430" s="128"/>
      <c r="B430" s="128"/>
      <c r="I430" s="129"/>
      <c r="Q430" s="120"/>
    </row>
    <row r="431" spans="1:17" s="69" customFormat="1" x14ac:dyDescent="0.3">
      <c r="A431" s="128"/>
      <c r="B431" s="128"/>
      <c r="I431" s="129"/>
      <c r="Q431" s="120"/>
    </row>
    <row r="432" spans="1:17" s="69" customFormat="1" x14ac:dyDescent="0.3">
      <c r="A432" s="128"/>
      <c r="B432" s="128"/>
      <c r="I432" s="129"/>
      <c r="Q432" s="120"/>
    </row>
    <row r="433" spans="1:17" s="69" customFormat="1" x14ac:dyDescent="0.3">
      <c r="A433" s="128"/>
      <c r="B433" s="128"/>
      <c r="I433" s="129"/>
      <c r="Q433" s="120"/>
    </row>
    <row r="434" spans="1:17" s="69" customFormat="1" x14ac:dyDescent="0.3">
      <c r="A434" s="128"/>
      <c r="B434" s="128"/>
      <c r="I434" s="129"/>
      <c r="Q434" s="120"/>
    </row>
    <row r="435" spans="1:17" s="69" customFormat="1" x14ac:dyDescent="0.3">
      <c r="A435" s="128"/>
      <c r="B435" s="128"/>
      <c r="I435" s="129"/>
      <c r="Q435" s="120"/>
    </row>
    <row r="436" spans="1:17" s="69" customFormat="1" x14ac:dyDescent="0.3">
      <c r="A436" s="128"/>
      <c r="B436" s="128"/>
      <c r="I436" s="129"/>
      <c r="Q436" s="120"/>
    </row>
    <row r="437" spans="1:17" s="69" customFormat="1" x14ac:dyDescent="0.3">
      <c r="A437" s="128"/>
      <c r="B437" s="128"/>
      <c r="I437" s="129"/>
      <c r="Q437" s="120"/>
    </row>
    <row r="438" spans="1:17" s="69" customFormat="1" x14ac:dyDescent="0.3">
      <c r="A438" s="128"/>
      <c r="B438" s="128"/>
      <c r="I438" s="129"/>
      <c r="Q438" s="120"/>
    </row>
    <row r="439" spans="1:17" s="69" customFormat="1" x14ac:dyDescent="0.3">
      <c r="A439" s="128"/>
      <c r="B439" s="128"/>
      <c r="I439" s="129"/>
      <c r="Q439" s="120"/>
    </row>
    <row r="440" spans="1:17" s="69" customFormat="1" x14ac:dyDescent="0.3">
      <c r="A440" s="128"/>
      <c r="B440" s="128"/>
      <c r="I440" s="129"/>
      <c r="Q440" s="120"/>
    </row>
    <row r="441" spans="1:17" s="69" customFormat="1" x14ac:dyDescent="0.3">
      <c r="A441" s="128"/>
      <c r="B441" s="128"/>
      <c r="I441" s="129"/>
      <c r="Q441" s="120"/>
    </row>
    <row r="442" spans="1:17" s="69" customFormat="1" x14ac:dyDescent="0.3">
      <c r="A442" s="128"/>
      <c r="B442" s="128"/>
      <c r="I442" s="129"/>
      <c r="Q442" s="120"/>
    </row>
    <row r="443" spans="1:17" s="69" customFormat="1" x14ac:dyDescent="0.3">
      <c r="A443" s="128"/>
      <c r="B443" s="128"/>
      <c r="I443" s="129"/>
      <c r="Q443" s="120"/>
    </row>
    <row r="444" spans="1:17" s="69" customFormat="1" x14ac:dyDescent="0.3">
      <c r="A444" s="128"/>
      <c r="B444" s="128"/>
      <c r="I444" s="129"/>
      <c r="Q444" s="120"/>
    </row>
    <row r="445" spans="1:17" s="69" customFormat="1" x14ac:dyDescent="0.3">
      <c r="A445" s="128"/>
      <c r="B445" s="128"/>
      <c r="I445" s="129"/>
      <c r="Q445" s="120"/>
    </row>
    <row r="446" spans="1:17" s="69" customFormat="1" x14ac:dyDescent="0.3">
      <c r="A446" s="128"/>
      <c r="B446" s="128"/>
      <c r="I446" s="129"/>
      <c r="Q446" s="120"/>
    </row>
    <row r="447" spans="1:17" s="69" customFormat="1" x14ac:dyDescent="0.3">
      <c r="A447" s="128"/>
      <c r="B447" s="128"/>
      <c r="I447" s="129"/>
      <c r="Q447" s="120"/>
    </row>
    <row r="448" spans="1:17" s="69" customFormat="1" x14ac:dyDescent="0.3">
      <c r="A448" s="128"/>
      <c r="B448" s="128"/>
      <c r="I448" s="129"/>
      <c r="Q448" s="120"/>
    </row>
    <row r="449" spans="1:17" s="69" customFormat="1" x14ac:dyDescent="0.3">
      <c r="A449" s="128"/>
      <c r="B449" s="128"/>
      <c r="I449" s="129"/>
      <c r="Q449" s="120"/>
    </row>
    <row r="450" spans="1:17" s="69" customFormat="1" x14ac:dyDescent="0.3">
      <c r="A450" s="128"/>
      <c r="B450" s="128"/>
      <c r="I450" s="129"/>
      <c r="Q450" s="120"/>
    </row>
    <row r="451" spans="1:17" s="69" customFormat="1" x14ac:dyDescent="0.3">
      <c r="A451" s="128"/>
      <c r="B451" s="128"/>
      <c r="I451" s="129"/>
      <c r="Q451" s="120"/>
    </row>
    <row r="452" spans="1:17" s="69" customFormat="1" x14ac:dyDescent="0.3">
      <c r="A452" s="128"/>
      <c r="B452" s="128"/>
      <c r="I452" s="129"/>
      <c r="Q452" s="120"/>
    </row>
    <row r="453" spans="1:17" s="69" customFormat="1" x14ac:dyDescent="0.3">
      <c r="A453" s="128"/>
      <c r="B453" s="128"/>
      <c r="I453" s="129"/>
      <c r="Q453" s="120"/>
    </row>
    <row r="454" spans="1:17" s="69" customFormat="1" x14ac:dyDescent="0.3">
      <c r="A454" s="128"/>
      <c r="B454" s="128"/>
      <c r="I454" s="129"/>
      <c r="Q454" s="120"/>
    </row>
    <row r="455" spans="1:17" s="69" customFormat="1" x14ac:dyDescent="0.3">
      <c r="A455" s="128"/>
      <c r="B455" s="128"/>
      <c r="I455" s="129"/>
      <c r="Q455" s="120"/>
    </row>
    <row r="456" spans="1:17" s="69" customFormat="1" x14ac:dyDescent="0.3">
      <c r="A456" s="128"/>
      <c r="B456" s="128"/>
      <c r="I456" s="129"/>
      <c r="Q456" s="120"/>
    </row>
    <row r="457" spans="1:17" s="69" customFormat="1" x14ac:dyDescent="0.3">
      <c r="A457" s="128"/>
      <c r="B457" s="128"/>
      <c r="I457" s="129"/>
      <c r="Q457" s="120"/>
    </row>
    <row r="458" spans="1:17" s="69" customFormat="1" x14ac:dyDescent="0.3">
      <c r="A458" s="128"/>
      <c r="B458" s="128"/>
      <c r="I458" s="129"/>
      <c r="Q458" s="120"/>
    </row>
    <row r="459" spans="1:17" s="69" customFormat="1" x14ac:dyDescent="0.3">
      <c r="A459" s="128"/>
      <c r="B459" s="128"/>
      <c r="I459" s="129"/>
      <c r="Q459" s="120"/>
    </row>
    <row r="460" spans="1:17" s="69" customFormat="1" x14ac:dyDescent="0.3">
      <c r="A460" s="128"/>
      <c r="B460" s="128"/>
      <c r="I460" s="129"/>
      <c r="Q460" s="120"/>
    </row>
    <row r="461" spans="1:17" s="69" customFormat="1" x14ac:dyDescent="0.3">
      <c r="A461" s="128"/>
      <c r="B461" s="128"/>
      <c r="I461" s="129"/>
      <c r="Q461" s="120"/>
    </row>
    <row r="462" spans="1:17" s="69" customFormat="1" x14ac:dyDescent="0.3">
      <c r="A462" s="128"/>
      <c r="B462" s="128"/>
      <c r="I462" s="129"/>
      <c r="Q462" s="120"/>
    </row>
    <row r="463" spans="1:17" s="69" customFormat="1" x14ac:dyDescent="0.3">
      <c r="A463" s="128"/>
      <c r="B463" s="128"/>
      <c r="I463" s="129"/>
      <c r="Q463" s="120"/>
    </row>
    <row r="464" spans="1:17" s="69" customFormat="1" x14ac:dyDescent="0.3">
      <c r="A464" s="128"/>
      <c r="B464" s="128"/>
      <c r="I464" s="129"/>
      <c r="Q464" s="120"/>
    </row>
    <row r="465" spans="1:17" s="69" customFormat="1" x14ac:dyDescent="0.3">
      <c r="A465" s="128"/>
      <c r="B465" s="128"/>
      <c r="I465" s="129"/>
      <c r="Q465" s="120"/>
    </row>
    <row r="466" spans="1:17" s="69" customFormat="1" x14ac:dyDescent="0.3">
      <c r="A466" s="128"/>
      <c r="B466" s="128"/>
      <c r="I466" s="129"/>
      <c r="Q466" s="120"/>
    </row>
    <row r="467" spans="1:17" s="69" customFormat="1" x14ac:dyDescent="0.3">
      <c r="A467" s="128"/>
      <c r="B467" s="128"/>
      <c r="I467" s="129"/>
      <c r="Q467" s="120"/>
    </row>
    <row r="468" spans="1:17" s="69" customFormat="1" x14ac:dyDescent="0.3">
      <c r="A468" s="128"/>
      <c r="B468" s="128"/>
      <c r="I468" s="129"/>
      <c r="Q468" s="120"/>
    </row>
    <row r="469" spans="1:17" s="69" customFormat="1" x14ac:dyDescent="0.3">
      <c r="A469" s="128"/>
      <c r="B469" s="128"/>
      <c r="I469" s="129"/>
      <c r="Q469" s="120"/>
    </row>
    <row r="470" spans="1:17" s="69" customFormat="1" x14ac:dyDescent="0.3">
      <c r="A470" s="128"/>
      <c r="B470" s="128"/>
      <c r="I470" s="129"/>
      <c r="Q470" s="120"/>
    </row>
    <row r="471" spans="1:17" s="69" customFormat="1" x14ac:dyDescent="0.3">
      <c r="A471" s="128"/>
      <c r="B471" s="128"/>
      <c r="I471" s="129"/>
      <c r="Q471" s="120"/>
    </row>
    <row r="472" spans="1:17" s="69" customFormat="1" x14ac:dyDescent="0.3">
      <c r="A472" s="128"/>
      <c r="B472" s="128"/>
      <c r="I472" s="129"/>
      <c r="Q472" s="120"/>
    </row>
    <row r="473" spans="1:17" s="69" customFormat="1" x14ac:dyDescent="0.3">
      <c r="A473" s="128"/>
      <c r="B473" s="128"/>
      <c r="I473" s="129"/>
      <c r="Q473" s="120"/>
    </row>
    <row r="474" spans="1:17" s="69" customFormat="1" x14ac:dyDescent="0.3">
      <c r="A474" s="128"/>
      <c r="B474" s="128"/>
      <c r="I474" s="129"/>
      <c r="Q474" s="120"/>
    </row>
    <row r="475" spans="1:17" s="69" customFormat="1" x14ac:dyDescent="0.3">
      <c r="A475" s="128"/>
      <c r="B475" s="128"/>
      <c r="I475" s="129"/>
      <c r="Q475" s="120"/>
    </row>
    <row r="476" spans="1:17" s="69" customFormat="1" x14ac:dyDescent="0.3">
      <c r="A476" s="128"/>
      <c r="B476" s="128"/>
      <c r="I476" s="129"/>
      <c r="Q476" s="120"/>
    </row>
    <row r="477" spans="1:17" s="69" customFormat="1" x14ac:dyDescent="0.3">
      <c r="A477" s="128"/>
      <c r="B477" s="128"/>
      <c r="I477" s="129"/>
      <c r="Q477" s="120"/>
    </row>
    <row r="478" spans="1:17" s="69" customFormat="1" x14ac:dyDescent="0.3">
      <c r="A478" s="128"/>
      <c r="B478" s="128"/>
      <c r="I478" s="129"/>
      <c r="Q478" s="120"/>
    </row>
    <row r="479" spans="1:17" s="69" customFormat="1" x14ac:dyDescent="0.3">
      <c r="A479" s="128"/>
      <c r="B479" s="128"/>
      <c r="I479" s="129"/>
      <c r="Q479" s="120"/>
    </row>
    <row r="480" spans="1:17" s="69" customFormat="1" x14ac:dyDescent="0.3">
      <c r="A480" s="128"/>
      <c r="B480" s="128"/>
      <c r="I480" s="129"/>
      <c r="Q480" s="120"/>
    </row>
    <row r="481" spans="1:17" s="69" customFormat="1" x14ac:dyDescent="0.3">
      <c r="A481" s="128"/>
      <c r="B481" s="128"/>
      <c r="I481" s="129"/>
      <c r="Q481" s="120"/>
    </row>
    <row r="482" spans="1:17" s="69" customFormat="1" x14ac:dyDescent="0.3">
      <c r="A482" s="128"/>
      <c r="B482" s="128"/>
      <c r="I482" s="129"/>
      <c r="Q482" s="120"/>
    </row>
    <row r="483" spans="1:17" s="69" customFormat="1" x14ac:dyDescent="0.3">
      <c r="A483" s="128"/>
      <c r="B483" s="128"/>
      <c r="I483" s="129"/>
      <c r="Q483" s="120"/>
    </row>
    <row r="484" spans="1:17" s="69" customFormat="1" x14ac:dyDescent="0.3">
      <c r="A484" s="128"/>
      <c r="B484" s="128"/>
      <c r="I484" s="129"/>
      <c r="Q484" s="120"/>
    </row>
    <row r="485" spans="1:17" s="69" customFormat="1" x14ac:dyDescent="0.3">
      <c r="A485" s="128"/>
      <c r="B485" s="128"/>
      <c r="I485" s="129"/>
      <c r="Q485" s="120"/>
    </row>
    <row r="486" spans="1:17" s="69" customFormat="1" x14ac:dyDescent="0.3">
      <c r="A486" s="128"/>
      <c r="B486" s="128"/>
      <c r="I486" s="129"/>
      <c r="Q486" s="120"/>
    </row>
    <row r="487" spans="1:17" s="69" customFormat="1" x14ac:dyDescent="0.3">
      <c r="A487" s="128"/>
      <c r="B487" s="128"/>
      <c r="I487" s="129"/>
      <c r="Q487" s="120"/>
    </row>
    <row r="488" spans="1:17" s="69" customFormat="1" x14ac:dyDescent="0.3">
      <c r="A488" s="128"/>
      <c r="B488" s="128"/>
      <c r="I488" s="129"/>
      <c r="Q488" s="120"/>
    </row>
    <row r="489" spans="1:17" s="69" customFormat="1" x14ac:dyDescent="0.3">
      <c r="A489" s="128"/>
      <c r="B489" s="128"/>
      <c r="I489" s="129"/>
      <c r="Q489" s="120"/>
    </row>
    <row r="490" spans="1:17" s="69" customFormat="1" x14ac:dyDescent="0.3">
      <c r="A490" s="128"/>
      <c r="B490" s="128"/>
      <c r="I490" s="129"/>
      <c r="Q490" s="120"/>
    </row>
    <row r="491" spans="1:17" s="69" customFormat="1" x14ac:dyDescent="0.3">
      <c r="A491" s="128"/>
      <c r="B491" s="128"/>
      <c r="I491" s="129"/>
      <c r="Q491" s="120"/>
    </row>
    <row r="492" spans="1:17" s="69" customFormat="1" x14ac:dyDescent="0.3">
      <c r="A492" s="128"/>
      <c r="B492" s="128"/>
      <c r="I492" s="129"/>
      <c r="Q492" s="120"/>
    </row>
    <row r="493" spans="1:17" s="69" customFormat="1" x14ac:dyDescent="0.3">
      <c r="A493" s="128"/>
      <c r="B493" s="128"/>
      <c r="I493" s="129"/>
      <c r="Q493" s="120"/>
    </row>
    <row r="494" spans="1:17" s="69" customFormat="1" x14ac:dyDescent="0.3">
      <c r="A494" s="128"/>
      <c r="B494" s="128"/>
      <c r="I494" s="129"/>
      <c r="Q494" s="120"/>
    </row>
    <row r="495" spans="1:17" s="69" customFormat="1" x14ac:dyDescent="0.3">
      <c r="A495" s="128"/>
      <c r="B495" s="128"/>
      <c r="I495" s="129"/>
      <c r="Q495" s="120"/>
    </row>
    <row r="496" spans="1:17" s="69" customFormat="1" x14ac:dyDescent="0.3">
      <c r="A496" s="128"/>
      <c r="B496" s="128"/>
      <c r="I496" s="129"/>
      <c r="Q496" s="120"/>
    </row>
    <row r="497" spans="1:17" s="69" customFormat="1" x14ac:dyDescent="0.3">
      <c r="A497" s="128"/>
      <c r="B497" s="128"/>
      <c r="I497" s="129"/>
      <c r="Q497" s="120"/>
    </row>
    <row r="498" spans="1:17" s="69" customFormat="1" x14ac:dyDescent="0.3">
      <c r="A498" s="128"/>
      <c r="B498" s="128"/>
      <c r="I498" s="129"/>
      <c r="Q498" s="120"/>
    </row>
    <row r="499" spans="1:17" s="69" customFormat="1" x14ac:dyDescent="0.3">
      <c r="A499" s="128"/>
      <c r="B499" s="128"/>
      <c r="I499" s="129"/>
      <c r="Q499" s="120"/>
    </row>
    <row r="500" spans="1:17" s="69" customFormat="1" x14ac:dyDescent="0.3">
      <c r="A500" s="128"/>
      <c r="B500" s="128"/>
      <c r="I500" s="129"/>
      <c r="Q500" s="120"/>
    </row>
    <row r="501" spans="1:17" s="69" customFormat="1" x14ac:dyDescent="0.3">
      <c r="A501" s="128"/>
      <c r="B501" s="128"/>
      <c r="I501" s="129"/>
      <c r="Q501" s="120"/>
    </row>
    <row r="502" spans="1:17" s="69" customFormat="1" x14ac:dyDescent="0.3">
      <c r="A502" s="128"/>
      <c r="B502" s="128"/>
      <c r="I502" s="129"/>
      <c r="Q502" s="120"/>
    </row>
    <row r="503" spans="1:17" s="69" customFormat="1" x14ac:dyDescent="0.3">
      <c r="A503" s="128"/>
      <c r="B503" s="128"/>
      <c r="I503" s="129"/>
      <c r="Q503" s="120"/>
    </row>
    <row r="504" spans="1:17" s="69" customFormat="1" x14ac:dyDescent="0.3">
      <c r="A504" s="128"/>
      <c r="B504" s="128"/>
      <c r="I504" s="129"/>
      <c r="Q504" s="120"/>
    </row>
    <row r="505" spans="1:17" s="69" customFormat="1" x14ac:dyDescent="0.3">
      <c r="A505" s="128"/>
      <c r="B505" s="128"/>
      <c r="I505" s="129"/>
      <c r="Q505" s="120"/>
    </row>
    <row r="506" spans="1:17" s="69" customFormat="1" x14ac:dyDescent="0.3">
      <c r="A506" s="128"/>
      <c r="B506" s="128"/>
      <c r="I506" s="129"/>
      <c r="Q506" s="120"/>
    </row>
    <row r="507" spans="1:17" s="69" customFormat="1" x14ac:dyDescent="0.3">
      <c r="A507" s="128"/>
      <c r="B507" s="128"/>
      <c r="I507" s="129"/>
      <c r="Q507" s="120"/>
    </row>
    <row r="508" spans="1:17" s="69" customFormat="1" x14ac:dyDescent="0.3">
      <c r="A508" s="128"/>
      <c r="B508" s="128"/>
      <c r="I508" s="129"/>
      <c r="Q508" s="120"/>
    </row>
    <row r="509" spans="1:17" s="69" customFormat="1" x14ac:dyDescent="0.3">
      <c r="A509" s="128"/>
      <c r="B509" s="128"/>
      <c r="I509" s="129"/>
      <c r="Q509" s="120"/>
    </row>
    <row r="510" spans="1:17" s="69" customFormat="1" x14ac:dyDescent="0.3">
      <c r="A510" s="128"/>
      <c r="B510" s="128"/>
      <c r="I510" s="129"/>
      <c r="Q510" s="120"/>
    </row>
    <row r="511" spans="1:17" s="69" customFormat="1" x14ac:dyDescent="0.3">
      <c r="A511" s="128"/>
      <c r="B511" s="128"/>
      <c r="I511" s="129"/>
      <c r="Q511" s="120"/>
    </row>
    <row r="512" spans="1:17" s="69" customFormat="1" x14ac:dyDescent="0.3">
      <c r="A512" s="128"/>
      <c r="B512" s="128"/>
      <c r="I512" s="129"/>
      <c r="Q512" s="120"/>
    </row>
    <row r="513" spans="1:17" s="69" customFormat="1" x14ac:dyDescent="0.3">
      <c r="A513" s="128"/>
      <c r="B513" s="128"/>
      <c r="I513" s="129"/>
      <c r="Q513" s="120"/>
    </row>
    <row r="514" spans="1:17" s="69" customFormat="1" x14ac:dyDescent="0.3">
      <c r="A514" s="128"/>
      <c r="B514" s="128"/>
      <c r="I514" s="129"/>
      <c r="Q514" s="120"/>
    </row>
    <row r="515" spans="1:17" s="69" customFormat="1" x14ac:dyDescent="0.3">
      <c r="A515" s="128"/>
      <c r="B515" s="128"/>
      <c r="I515" s="129"/>
      <c r="Q515" s="120"/>
    </row>
    <row r="516" spans="1:17" s="69" customFormat="1" x14ac:dyDescent="0.3">
      <c r="A516" s="128"/>
      <c r="B516" s="128"/>
      <c r="I516" s="129"/>
      <c r="Q516" s="120"/>
    </row>
    <row r="517" spans="1:17" s="69" customFormat="1" x14ac:dyDescent="0.3">
      <c r="A517" s="128"/>
      <c r="B517" s="128"/>
      <c r="I517" s="129"/>
      <c r="Q517" s="120"/>
    </row>
    <row r="518" spans="1:17" s="69" customFormat="1" x14ac:dyDescent="0.3">
      <c r="A518" s="128"/>
      <c r="B518" s="128"/>
      <c r="I518" s="129"/>
      <c r="Q518" s="120"/>
    </row>
    <row r="519" spans="1:17" s="69" customFormat="1" x14ac:dyDescent="0.3">
      <c r="A519" s="128"/>
      <c r="B519" s="128"/>
      <c r="I519" s="129"/>
      <c r="Q519" s="120"/>
    </row>
    <row r="520" spans="1:17" s="69" customFormat="1" x14ac:dyDescent="0.3">
      <c r="A520" s="128"/>
      <c r="B520" s="128"/>
      <c r="I520" s="129"/>
      <c r="Q520" s="120"/>
    </row>
    <row r="521" spans="1:17" s="69" customFormat="1" x14ac:dyDescent="0.3">
      <c r="A521" s="128"/>
      <c r="B521" s="128"/>
      <c r="I521" s="129"/>
      <c r="Q521" s="120"/>
    </row>
    <row r="522" spans="1:17" s="69" customFormat="1" x14ac:dyDescent="0.3">
      <c r="A522" s="128"/>
      <c r="B522" s="128"/>
      <c r="I522" s="129"/>
      <c r="Q522" s="120"/>
    </row>
    <row r="523" spans="1:17" s="69" customFormat="1" x14ac:dyDescent="0.3">
      <c r="A523" s="128"/>
      <c r="B523" s="128"/>
      <c r="I523" s="129"/>
      <c r="Q523" s="120"/>
    </row>
    <row r="524" spans="1:17" s="69" customFormat="1" x14ac:dyDescent="0.3">
      <c r="A524" s="128"/>
      <c r="B524" s="128"/>
      <c r="I524" s="129"/>
      <c r="Q524" s="120"/>
    </row>
    <row r="525" spans="1:17" s="69" customFormat="1" x14ac:dyDescent="0.3">
      <c r="A525" s="128"/>
      <c r="B525" s="128"/>
      <c r="I525" s="129"/>
      <c r="Q525" s="120"/>
    </row>
    <row r="526" spans="1:17" s="69" customFormat="1" x14ac:dyDescent="0.3">
      <c r="A526" s="128"/>
      <c r="B526" s="128"/>
      <c r="I526" s="129"/>
      <c r="Q526" s="120"/>
    </row>
    <row r="527" spans="1:17" s="69" customFormat="1" x14ac:dyDescent="0.3">
      <c r="A527" s="128"/>
      <c r="B527" s="128"/>
      <c r="I527" s="129"/>
      <c r="Q527" s="120"/>
    </row>
    <row r="528" spans="1:17" s="69" customFormat="1" x14ac:dyDescent="0.3">
      <c r="A528" s="128"/>
      <c r="B528" s="128"/>
      <c r="I528" s="129"/>
      <c r="Q528" s="120"/>
    </row>
    <row r="529" spans="1:17" s="69" customFormat="1" x14ac:dyDescent="0.3">
      <c r="A529" s="128"/>
      <c r="B529" s="128"/>
      <c r="I529" s="129"/>
      <c r="Q529" s="120"/>
    </row>
    <row r="530" spans="1:17" s="69" customFormat="1" x14ac:dyDescent="0.3">
      <c r="A530" s="128"/>
      <c r="B530" s="128"/>
      <c r="I530" s="129"/>
      <c r="Q530" s="120"/>
    </row>
    <row r="531" spans="1:17" s="69" customFormat="1" x14ac:dyDescent="0.3">
      <c r="A531" s="128"/>
      <c r="B531" s="128"/>
      <c r="I531" s="129"/>
      <c r="Q531" s="120"/>
    </row>
    <row r="532" spans="1:17" s="69" customFormat="1" x14ac:dyDescent="0.3">
      <c r="A532" s="128"/>
      <c r="B532" s="128"/>
      <c r="I532" s="129"/>
      <c r="Q532" s="120"/>
    </row>
    <row r="533" spans="1:17" s="69" customFormat="1" x14ac:dyDescent="0.3">
      <c r="A533" s="128"/>
      <c r="B533" s="128"/>
      <c r="I533" s="129"/>
      <c r="Q533" s="120"/>
    </row>
    <row r="534" spans="1:17" s="69" customFormat="1" x14ac:dyDescent="0.3">
      <c r="A534" s="128"/>
      <c r="B534" s="128"/>
      <c r="I534" s="129"/>
      <c r="Q534" s="120"/>
    </row>
    <row r="535" spans="1:17" s="69" customFormat="1" x14ac:dyDescent="0.3">
      <c r="A535" s="128"/>
      <c r="B535" s="128"/>
      <c r="I535" s="129"/>
      <c r="Q535" s="120"/>
    </row>
    <row r="536" spans="1:17" s="69" customFormat="1" x14ac:dyDescent="0.3">
      <c r="A536" s="128"/>
      <c r="B536" s="128"/>
      <c r="I536" s="129"/>
      <c r="Q536" s="120"/>
    </row>
    <row r="537" spans="1:17" s="69" customFormat="1" x14ac:dyDescent="0.3">
      <c r="A537" s="128"/>
      <c r="B537" s="128"/>
      <c r="I537" s="129"/>
      <c r="Q537" s="120"/>
    </row>
    <row r="538" spans="1:17" s="69" customFormat="1" x14ac:dyDescent="0.3">
      <c r="A538" s="128"/>
      <c r="B538" s="128"/>
      <c r="I538" s="129"/>
      <c r="Q538" s="120"/>
    </row>
    <row r="539" spans="1:17" s="69" customFormat="1" x14ac:dyDescent="0.3">
      <c r="A539" s="128"/>
      <c r="B539" s="128"/>
      <c r="I539" s="129"/>
      <c r="Q539" s="120"/>
    </row>
    <row r="540" spans="1:17" s="69" customFormat="1" x14ac:dyDescent="0.3">
      <c r="A540" s="128"/>
      <c r="B540" s="128"/>
      <c r="I540" s="129"/>
      <c r="Q540" s="120"/>
    </row>
    <row r="541" spans="1:17" s="69" customFormat="1" x14ac:dyDescent="0.3">
      <c r="A541" s="128"/>
      <c r="B541" s="128"/>
      <c r="I541" s="129"/>
      <c r="Q541" s="120"/>
    </row>
    <row r="542" spans="1:17" s="69" customFormat="1" x14ac:dyDescent="0.3">
      <c r="A542" s="128"/>
      <c r="B542" s="128"/>
      <c r="I542" s="129"/>
      <c r="Q542" s="120"/>
    </row>
    <row r="543" spans="1:17" s="69" customFormat="1" x14ac:dyDescent="0.3">
      <c r="A543" s="128"/>
      <c r="B543" s="128"/>
      <c r="I543" s="129"/>
      <c r="Q543" s="120"/>
    </row>
    <row r="544" spans="1:17" s="69" customFormat="1" x14ac:dyDescent="0.3">
      <c r="A544" s="128"/>
      <c r="B544" s="128"/>
      <c r="I544" s="129"/>
      <c r="Q544" s="120"/>
    </row>
    <row r="545" spans="1:17" s="69" customFormat="1" x14ac:dyDescent="0.3">
      <c r="A545" s="128"/>
      <c r="B545" s="128"/>
      <c r="I545" s="129"/>
      <c r="Q545" s="120"/>
    </row>
    <row r="546" spans="1:17" s="69" customFormat="1" x14ac:dyDescent="0.3">
      <c r="A546" s="128"/>
      <c r="B546" s="128"/>
      <c r="I546" s="129"/>
      <c r="Q546" s="120"/>
    </row>
    <row r="547" spans="1:17" s="69" customFormat="1" x14ac:dyDescent="0.3">
      <c r="A547" s="128"/>
      <c r="B547" s="128"/>
      <c r="I547" s="129"/>
      <c r="Q547" s="120"/>
    </row>
    <row r="548" spans="1:17" s="69" customFormat="1" x14ac:dyDescent="0.3">
      <c r="A548" s="128"/>
      <c r="B548" s="128"/>
      <c r="I548" s="129"/>
      <c r="Q548" s="120"/>
    </row>
    <row r="549" spans="1:17" s="69" customFormat="1" x14ac:dyDescent="0.3">
      <c r="A549" s="128"/>
      <c r="B549" s="128"/>
      <c r="I549" s="129"/>
      <c r="Q549" s="120"/>
    </row>
    <row r="550" spans="1:17" s="69" customFormat="1" x14ac:dyDescent="0.3">
      <c r="A550" s="128"/>
      <c r="B550" s="128"/>
      <c r="I550" s="129"/>
      <c r="Q550" s="120"/>
    </row>
    <row r="551" spans="1:17" s="69" customFormat="1" x14ac:dyDescent="0.3">
      <c r="A551" s="128"/>
      <c r="B551" s="128"/>
      <c r="I551" s="129"/>
      <c r="Q551" s="120"/>
    </row>
    <row r="552" spans="1:17" s="69" customFormat="1" x14ac:dyDescent="0.3">
      <c r="A552" s="128"/>
      <c r="B552" s="128"/>
      <c r="I552" s="129"/>
      <c r="Q552" s="120"/>
    </row>
    <row r="553" spans="1:17" s="69" customFormat="1" x14ac:dyDescent="0.3">
      <c r="A553" s="128"/>
      <c r="B553" s="128"/>
      <c r="I553" s="129"/>
      <c r="Q553" s="120"/>
    </row>
    <row r="554" spans="1:17" s="69" customFormat="1" x14ac:dyDescent="0.3">
      <c r="A554" s="128"/>
      <c r="B554" s="128"/>
      <c r="I554" s="129"/>
      <c r="Q554" s="120"/>
    </row>
    <row r="555" spans="1:17" s="69" customFormat="1" x14ac:dyDescent="0.3">
      <c r="A555" s="128"/>
      <c r="B555" s="128"/>
      <c r="I555" s="129"/>
      <c r="Q555" s="120"/>
    </row>
    <row r="556" spans="1:17" s="69" customFormat="1" x14ac:dyDescent="0.3">
      <c r="A556" s="128"/>
      <c r="B556" s="128"/>
      <c r="I556" s="129"/>
      <c r="Q556" s="120"/>
    </row>
    <row r="557" spans="1:17" s="69" customFormat="1" x14ac:dyDescent="0.3">
      <c r="A557" s="128"/>
      <c r="B557" s="128"/>
      <c r="I557" s="129"/>
      <c r="Q557" s="120"/>
    </row>
    <row r="558" spans="1:17" s="69" customFormat="1" x14ac:dyDescent="0.3">
      <c r="A558" s="128"/>
      <c r="B558" s="128"/>
      <c r="I558" s="129"/>
      <c r="Q558" s="120"/>
    </row>
    <row r="559" spans="1:17" s="69" customFormat="1" x14ac:dyDescent="0.3">
      <c r="A559" s="128"/>
      <c r="B559" s="128"/>
      <c r="I559" s="129"/>
      <c r="Q559" s="120"/>
    </row>
    <row r="560" spans="1:17" s="69" customFormat="1" x14ac:dyDescent="0.3">
      <c r="A560" s="128"/>
      <c r="B560" s="128"/>
      <c r="I560" s="129"/>
      <c r="Q560" s="120"/>
    </row>
    <row r="561" spans="1:17" s="69" customFormat="1" x14ac:dyDescent="0.3">
      <c r="A561" s="128"/>
      <c r="B561" s="128"/>
      <c r="I561" s="129"/>
      <c r="Q561" s="120"/>
    </row>
    <row r="562" spans="1:17" s="69" customFormat="1" x14ac:dyDescent="0.3">
      <c r="A562" s="128"/>
      <c r="B562" s="128"/>
      <c r="I562" s="129"/>
      <c r="Q562" s="120"/>
    </row>
    <row r="563" spans="1:17" s="69" customFormat="1" x14ac:dyDescent="0.3">
      <c r="A563" s="128"/>
      <c r="B563" s="128"/>
      <c r="I563" s="129"/>
      <c r="Q563" s="120"/>
    </row>
    <row r="564" spans="1:17" s="69" customFormat="1" x14ac:dyDescent="0.3">
      <c r="A564" s="128"/>
      <c r="B564" s="128"/>
      <c r="I564" s="129"/>
      <c r="Q564" s="120"/>
    </row>
    <row r="565" spans="1:17" s="69" customFormat="1" x14ac:dyDescent="0.3">
      <c r="A565" s="128"/>
      <c r="B565" s="128"/>
      <c r="I565" s="129"/>
      <c r="Q565" s="120"/>
    </row>
    <row r="566" spans="1:17" s="69" customFormat="1" x14ac:dyDescent="0.3">
      <c r="A566" s="128"/>
      <c r="B566" s="128"/>
      <c r="I566" s="129"/>
      <c r="Q566" s="120"/>
    </row>
    <row r="567" spans="1:17" s="69" customFormat="1" x14ac:dyDescent="0.3">
      <c r="A567" s="128"/>
      <c r="B567" s="128"/>
      <c r="I567" s="129"/>
      <c r="Q567" s="120"/>
    </row>
    <row r="568" spans="1:17" s="69" customFormat="1" x14ac:dyDescent="0.3">
      <c r="A568" s="128"/>
      <c r="B568" s="128"/>
      <c r="I568" s="129"/>
      <c r="Q568" s="120"/>
    </row>
    <row r="569" spans="1:17" s="69" customFormat="1" x14ac:dyDescent="0.3">
      <c r="A569" s="128"/>
      <c r="B569" s="128"/>
      <c r="I569" s="129"/>
      <c r="Q569" s="120"/>
    </row>
    <row r="570" spans="1:17" s="69" customFormat="1" x14ac:dyDescent="0.3">
      <c r="A570" s="128"/>
      <c r="B570" s="128"/>
      <c r="I570" s="129"/>
      <c r="Q570" s="120"/>
    </row>
    <row r="571" spans="1:17" s="69" customFormat="1" x14ac:dyDescent="0.3">
      <c r="A571" s="128"/>
      <c r="B571" s="128"/>
      <c r="I571" s="129"/>
      <c r="Q571" s="120"/>
    </row>
    <row r="572" spans="1:17" s="69" customFormat="1" x14ac:dyDescent="0.3">
      <c r="A572" s="128"/>
      <c r="B572" s="128"/>
      <c r="I572" s="129"/>
      <c r="Q572" s="120"/>
    </row>
    <row r="573" spans="1:17" s="69" customFormat="1" x14ac:dyDescent="0.3">
      <c r="A573" s="128"/>
      <c r="B573" s="128"/>
      <c r="I573" s="129"/>
      <c r="Q573" s="120"/>
    </row>
    <row r="574" spans="1:17" s="69" customFormat="1" x14ac:dyDescent="0.3">
      <c r="A574" s="128"/>
      <c r="B574" s="128"/>
      <c r="I574" s="129"/>
      <c r="Q574" s="120"/>
    </row>
    <row r="575" spans="1:17" s="69" customFormat="1" x14ac:dyDescent="0.3">
      <c r="A575" s="128"/>
      <c r="B575" s="128"/>
      <c r="I575" s="129"/>
      <c r="Q575" s="120"/>
    </row>
    <row r="576" spans="1:17" s="69" customFormat="1" x14ac:dyDescent="0.3">
      <c r="A576" s="128"/>
      <c r="B576" s="128"/>
      <c r="I576" s="129"/>
      <c r="Q576" s="120"/>
    </row>
    <row r="577" spans="1:17" s="69" customFormat="1" x14ac:dyDescent="0.3">
      <c r="A577" s="128"/>
      <c r="B577" s="128"/>
      <c r="I577" s="129"/>
      <c r="Q577" s="120"/>
    </row>
    <row r="578" spans="1:17" s="69" customFormat="1" x14ac:dyDescent="0.3">
      <c r="A578" s="128"/>
      <c r="B578" s="128"/>
      <c r="I578" s="129"/>
      <c r="Q578" s="120"/>
    </row>
    <row r="579" spans="1:17" s="69" customFormat="1" x14ac:dyDescent="0.3">
      <c r="A579" s="128"/>
      <c r="B579" s="128"/>
      <c r="I579" s="129"/>
      <c r="Q579" s="120"/>
    </row>
    <row r="580" spans="1:17" s="69" customFormat="1" x14ac:dyDescent="0.3">
      <c r="A580" s="128"/>
      <c r="B580" s="128"/>
      <c r="I580" s="129"/>
      <c r="Q580" s="120"/>
    </row>
    <row r="581" spans="1:17" s="69" customFormat="1" x14ac:dyDescent="0.3">
      <c r="A581" s="128"/>
      <c r="B581" s="128"/>
      <c r="I581" s="129"/>
      <c r="Q581" s="120"/>
    </row>
    <row r="582" spans="1:17" s="69" customFormat="1" x14ac:dyDescent="0.3">
      <c r="A582" s="128"/>
      <c r="B582" s="128"/>
      <c r="I582" s="129"/>
      <c r="Q582" s="120"/>
    </row>
    <row r="583" spans="1:17" s="69" customFormat="1" x14ac:dyDescent="0.3">
      <c r="A583" s="128"/>
      <c r="B583" s="128"/>
      <c r="I583" s="129"/>
      <c r="Q583" s="120"/>
    </row>
    <row r="584" spans="1:17" s="69" customFormat="1" x14ac:dyDescent="0.3">
      <c r="A584" s="128"/>
      <c r="B584" s="128"/>
      <c r="I584" s="129"/>
      <c r="Q584" s="120"/>
    </row>
    <row r="585" spans="1:17" s="69" customFormat="1" x14ac:dyDescent="0.3">
      <c r="A585" s="128"/>
      <c r="B585" s="128"/>
      <c r="I585" s="129"/>
      <c r="Q585" s="120"/>
    </row>
    <row r="586" spans="1:17" s="69" customFormat="1" x14ac:dyDescent="0.3">
      <c r="A586" s="128"/>
      <c r="B586" s="128"/>
      <c r="I586" s="129"/>
      <c r="Q586" s="120"/>
    </row>
    <row r="587" spans="1:17" s="69" customFormat="1" x14ac:dyDescent="0.3">
      <c r="A587" s="128"/>
      <c r="B587" s="128"/>
      <c r="I587" s="129"/>
      <c r="Q587" s="120"/>
    </row>
    <row r="588" spans="1:17" s="69" customFormat="1" x14ac:dyDescent="0.3">
      <c r="A588" s="128"/>
      <c r="B588" s="128"/>
      <c r="I588" s="129"/>
      <c r="Q588" s="120"/>
    </row>
    <row r="589" spans="1:17" s="69" customFormat="1" x14ac:dyDescent="0.3">
      <c r="A589" s="128"/>
      <c r="B589" s="128"/>
      <c r="I589" s="129"/>
      <c r="Q589" s="120"/>
    </row>
    <row r="590" spans="1:17" s="69" customFormat="1" x14ac:dyDescent="0.3">
      <c r="A590" s="128"/>
      <c r="B590" s="128"/>
      <c r="I590" s="129"/>
      <c r="Q590" s="120"/>
    </row>
    <row r="591" spans="1:17" s="69" customFormat="1" x14ac:dyDescent="0.3">
      <c r="A591" s="128"/>
      <c r="B591" s="128"/>
      <c r="I591" s="129"/>
      <c r="Q591" s="120"/>
    </row>
    <row r="592" spans="1:17" s="69" customFormat="1" x14ac:dyDescent="0.3">
      <c r="A592" s="128"/>
      <c r="B592" s="128"/>
      <c r="I592" s="129"/>
      <c r="Q592" s="120"/>
    </row>
    <row r="593" spans="1:17" s="69" customFormat="1" x14ac:dyDescent="0.3">
      <c r="A593" s="128"/>
      <c r="B593" s="128"/>
      <c r="I593" s="129"/>
      <c r="Q593" s="120"/>
    </row>
    <row r="594" spans="1:17" s="69" customFormat="1" x14ac:dyDescent="0.3">
      <c r="A594" s="128"/>
      <c r="B594" s="128"/>
      <c r="I594" s="129"/>
      <c r="Q594" s="120"/>
    </row>
    <row r="595" spans="1:17" s="69" customFormat="1" x14ac:dyDescent="0.3">
      <c r="A595" s="128"/>
      <c r="B595" s="128"/>
      <c r="I595" s="129"/>
      <c r="Q595" s="120"/>
    </row>
    <row r="596" spans="1:17" s="69" customFormat="1" x14ac:dyDescent="0.3">
      <c r="A596" s="128"/>
      <c r="B596" s="128"/>
      <c r="I596" s="129"/>
      <c r="Q596" s="120"/>
    </row>
    <row r="597" spans="1:17" s="69" customFormat="1" x14ac:dyDescent="0.3">
      <c r="A597" s="128"/>
      <c r="B597" s="128"/>
      <c r="I597" s="129"/>
      <c r="Q597" s="120"/>
    </row>
    <row r="598" spans="1:17" s="69" customFormat="1" x14ac:dyDescent="0.3">
      <c r="A598" s="128"/>
      <c r="B598" s="128"/>
      <c r="I598" s="129"/>
      <c r="Q598" s="120"/>
    </row>
    <row r="599" spans="1:17" s="69" customFormat="1" x14ac:dyDescent="0.3">
      <c r="A599" s="128"/>
      <c r="B599" s="128"/>
      <c r="I599" s="129"/>
      <c r="Q599" s="120"/>
    </row>
    <row r="600" spans="1:17" s="69" customFormat="1" x14ac:dyDescent="0.3">
      <c r="A600" s="128"/>
      <c r="B600" s="128"/>
      <c r="I600" s="129"/>
      <c r="Q600" s="120"/>
    </row>
    <row r="601" spans="1:17" s="69" customFormat="1" x14ac:dyDescent="0.3">
      <c r="A601" s="128"/>
      <c r="B601" s="128"/>
      <c r="I601" s="129"/>
      <c r="Q601" s="120"/>
    </row>
    <row r="602" spans="1:17" s="69" customFormat="1" x14ac:dyDescent="0.3">
      <c r="A602" s="128"/>
      <c r="B602" s="128"/>
      <c r="I602" s="129"/>
      <c r="Q602" s="120"/>
    </row>
    <row r="603" spans="1:17" s="69" customFormat="1" x14ac:dyDescent="0.3">
      <c r="A603" s="128"/>
      <c r="B603" s="128"/>
      <c r="I603" s="129"/>
      <c r="Q603" s="120"/>
    </row>
    <row r="604" spans="1:17" s="69" customFormat="1" x14ac:dyDescent="0.3">
      <c r="A604" s="128"/>
      <c r="B604" s="128"/>
      <c r="I604" s="129"/>
      <c r="Q604" s="120"/>
    </row>
    <row r="605" spans="1:17" s="69" customFormat="1" x14ac:dyDescent="0.3">
      <c r="A605" s="128"/>
      <c r="B605" s="128"/>
      <c r="I605" s="129"/>
      <c r="Q605" s="120"/>
    </row>
    <row r="606" spans="1:17" s="69" customFormat="1" x14ac:dyDescent="0.3">
      <c r="A606" s="128"/>
      <c r="B606" s="128"/>
      <c r="I606" s="129"/>
      <c r="Q606" s="120"/>
    </row>
    <row r="607" spans="1:17" s="69" customFormat="1" x14ac:dyDescent="0.3">
      <c r="A607" s="128"/>
      <c r="B607" s="128"/>
      <c r="I607" s="129"/>
      <c r="Q607" s="120"/>
    </row>
    <row r="608" spans="1:17" s="69" customFormat="1" x14ac:dyDescent="0.3">
      <c r="A608" s="128"/>
      <c r="B608" s="128"/>
      <c r="I608" s="129"/>
      <c r="Q608" s="120"/>
    </row>
    <row r="609" spans="1:17" s="69" customFormat="1" x14ac:dyDescent="0.3">
      <c r="A609" s="128"/>
      <c r="B609" s="128"/>
      <c r="I609" s="129"/>
      <c r="Q609" s="120"/>
    </row>
    <row r="610" spans="1:17" s="69" customFormat="1" x14ac:dyDescent="0.3">
      <c r="A610" s="128"/>
      <c r="B610" s="128"/>
      <c r="I610" s="129"/>
      <c r="Q610" s="120"/>
    </row>
    <row r="611" spans="1:17" s="69" customFormat="1" x14ac:dyDescent="0.3">
      <c r="A611" s="128"/>
      <c r="B611" s="128"/>
      <c r="I611" s="129"/>
      <c r="Q611" s="120"/>
    </row>
    <row r="612" spans="1:17" s="69" customFormat="1" x14ac:dyDescent="0.3">
      <c r="A612" s="128"/>
      <c r="B612" s="128"/>
      <c r="I612" s="129"/>
      <c r="Q612" s="120"/>
    </row>
    <row r="613" spans="1:17" s="69" customFormat="1" x14ac:dyDescent="0.3">
      <c r="A613" s="128"/>
      <c r="B613" s="128"/>
      <c r="I613" s="129"/>
      <c r="Q613" s="120"/>
    </row>
    <row r="614" spans="1:17" s="69" customFormat="1" x14ac:dyDescent="0.3">
      <c r="A614" s="128"/>
      <c r="B614" s="128"/>
      <c r="I614" s="129"/>
      <c r="Q614" s="120"/>
    </row>
    <row r="615" spans="1:17" s="69" customFormat="1" x14ac:dyDescent="0.3">
      <c r="A615" s="128"/>
      <c r="B615" s="128"/>
      <c r="I615" s="129"/>
      <c r="Q615" s="120"/>
    </row>
    <row r="616" spans="1:17" s="69" customFormat="1" x14ac:dyDescent="0.3">
      <c r="A616" s="128"/>
      <c r="B616" s="128"/>
      <c r="I616" s="129"/>
      <c r="Q616" s="120"/>
    </row>
    <row r="617" spans="1:17" s="69" customFormat="1" x14ac:dyDescent="0.3">
      <c r="A617" s="128"/>
      <c r="B617" s="128"/>
      <c r="I617" s="129"/>
      <c r="Q617" s="120"/>
    </row>
    <row r="618" spans="1:17" s="69" customFormat="1" x14ac:dyDescent="0.3">
      <c r="A618" s="128"/>
      <c r="B618" s="128"/>
      <c r="I618" s="129"/>
      <c r="Q618" s="120"/>
    </row>
    <row r="619" spans="1:17" s="69" customFormat="1" x14ac:dyDescent="0.3">
      <c r="A619" s="128"/>
      <c r="B619" s="128"/>
      <c r="I619" s="129"/>
      <c r="Q619" s="120"/>
    </row>
    <row r="620" spans="1:17" s="69" customFormat="1" x14ac:dyDescent="0.3">
      <c r="A620" s="128"/>
      <c r="B620" s="128"/>
      <c r="I620" s="129"/>
      <c r="Q620" s="120"/>
    </row>
    <row r="621" spans="1:17" s="69" customFormat="1" x14ac:dyDescent="0.3">
      <c r="A621" s="128"/>
      <c r="B621" s="128"/>
      <c r="I621" s="129"/>
      <c r="Q621" s="120"/>
    </row>
    <row r="622" spans="1:17" s="69" customFormat="1" x14ac:dyDescent="0.3">
      <c r="A622" s="128"/>
      <c r="B622" s="128"/>
      <c r="I622" s="129"/>
      <c r="Q622" s="120"/>
    </row>
    <row r="623" spans="1:17" s="69" customFormat="1" x14ac:dyDescent="0.3">
      <c r="A623" s="128"/>
      <c r="B623" s="128"/>
      <c r="I623" s="129"/>
      <c r="Q623" s="120"/>
    </row>
    <row r="624" spans="1:17" s="69" customFormat="1" x14ac:dyDescent="0.3">
      <c r="A624" s="128"/>
      <c r="B624" s="128"/>
      <c r="I624" s="129"/>
      <c r="Q624" s="120"/>
    </row>
    <row r="625" spans="1:17" s="69" customFormat="1" x14ac:dyDescent="0.3">
      <c r="A625" s="128"/>
      <c r="B625" s="128"/>
      <c r="I625" s="129"/>
      <c r="Q625" s="120"/>
    </row>
    <row r="626" spans="1:17" s="69" customFormat="1" x14ac:dyDescent="0.3">
      <c r="A626" s="128"/>
      <c r="B626" s="128"/>
      <c r="I626" s="129"/>
      <c r="Q626" s="120"/>
    </row>
    <row r="627" spans="1:17" s="69" customFormat="1" x14ac:dyDescent="0.3">
      <c r="A627" s="128"/>
      <c r="B627" s="128"/>
      <c r="I627" s="129"/>
      <c r="Q627" s="120"/>
    </row>
    <row r="628" spans="1:17" s="69" customFormat="1" x14ac:dyDescent="0.3">
      <c r="A628" s="128"/>
      <c r="B628" s="128"/>
      <c r="I628" s="129"/>
      <c r="Q628" s="120"/>
    </row>
    <row r="629" spans="1:17" s="69" customFormat="1" x14ac:dyDescent="0.3">
      <c r="A629" s="128"/>
      <c r="B629" s="128"/>
      <c r="I629" s="129"/>
      <c r="Q629" s="120"/>
    </row>
    <row r="630" spans="1:17" s="69" customFormat="1" x14ac:dyDescent="0.3">
      <c r="A630" s="128"/>
      <c r="B630" s="128"/>
      <c r="I630" s="129"/>
      <c r="Q630" s="120"/>
    </row>
    <row r="631" spans="1:17" s="69" customFormat="1" x14ac:dyDescent="0.3">
      <c r="A631" s="128"/>
      <c r="B631" s="128"/>
      <c r="I631" s="129"/>
      <c r="Q631" s="120"/>
    </row>
    <row r="632" spans="1:17" s="69" customFormat="1" x14ac:dyDescent="0.3">
      <c r="A632" s="128"/>
      <c r="B632" s="128"/>
      <c r="I632" s="129"/>
      <c r="Q632" s="120"/>
    </row>
    <row r="633" spans="1:17" s="69" customFormat="1" x14ac:dyDescent="0.3">
      <c r="A633" s="128"/>
      <c r="B633" s="128"/>
      <c r="I633" s="129"/>
      <c r="Q633" s="120"/>
    </row>
    <row r="634" spans="1:17" s="69" customFormat="1" x14ac:dyDescent="0.3">
      <c r="A634" s="128"/>
      <c r="B634" s="128"/>
      <c r="I634" s="129"/>
      <c r="Q634" s="120"/>
    </row>
    <row r="635" spans="1:17" s="69" customFormat="1" x14ac:dyDescent="0.3">
      <c r="A635" s="128"/>
      <c r="B635" s="128"/>
      <c r="I635" s="129"/>
      <c r="Q635" s="120"/>
    </row>
    <row r="636" spans="1:17" s="69" customFormat="1" x14ac:dyDescent="0.3">
      <c r="A636" s="128"/>
      <c r="B636" s="128"/>
      <c r="I636" s="129"/>
      <c r="Q636" s="120"/>
    </row>
    <row r="637" spans="1:17" s="69" customFormat="1" x14ac:dyDescent="0.3">
      <c r="A637" s="128"/>
      <c r="B637" s="128"/>
      <c r="I637" s="129"/>
      <c r="Q637" s="120"/>
    </row>
    <row r="638" spans="1:17" s="69" customFormat="1" x14ac:dyDescent="0.3">
      <c r="A638" s="128"/>
      <c r="B638" s="128"/>
      <c r="I638" s="129"/>
      <c r="Q638" s="120"/>
    </row>
    <row r="639" spans="1:17" s="69" customFormat="1" x14ac:dyDescent="0.3">
      <c r="A639" s="128"/>
      <c r="B639" s="128"/>
      <c r="I639" s="129"/>
      <c r="Q639" s="120"/>
    </row>
    <row r="640" spans="1:17" s="69" customFormat="1" x14ac:dyDescent="0.3">
      <c r="A640" s="128"/>
      <c r="B640" s="128"/>
      <c r="I640" s="129"/>
      <c r="Q640" s="120"/>
    </row>
    <row r="641" spans="1:17" s="69" customFormat="1" x14ac:dyDescent="0.3">
      <c r="A641" s="128"/>
      <c r="B641" s="128"/>
      <c r="I641" s="129"/>
      <c r="Q641" s="120"/>
    </row>
    <row r="642" spans="1:17" s="69" customFormat="1" x14ac:dyDescent="0.3">
      <c r="A642" s="128"/>
      <c r="B642" s="128"/>
      <c r="I642" s="129"/>
      <c r="Q642" s="120"/>
    </row>
    <row r="643" spans="1:17" s="69" customFormat="1" x14ac:dyDescent="0.3">
      <c r="A643" s="128"/>
      <c r="B643" s="128"/>
      <c r="I643" s="129"/>
      <c r="Q643" s="120"/>
    </row>
    <row r="644" spans="1:17" s="69" customFormat="1" x14ac:dyDescent="0.3">
      <c r="A644" s="128"/>
      <c r="B644" s="128"/>
      <c r="I644" s="129"/>
      <c r="Q644" s="120"/>
    </row>
    <row r="645" spans="1:17" s="69" customFormat="1" x14ac:dyDescent="0.3">
      <c r="A645" s="128"/>
      <c r="B645" s="128"/>
      <c r="I645" s="129"/>
      <c r="Q645" s="120"/>
    </row>
    <row r="646" spans="1:17" s="69" customFormat="1" x14ac:dyDescent="0.3">
      <c r="A646" s="128"/>
      <c r="B646" s="128"/>
      <c r="I646" s="129"/>
      <c r="Q646" s="120"/>
    </row>
    <row r="647" spans="1:17" s="69" customFormat="1" x14ac:dyDescent="0.3">
      <c r="A647" s="128"/>
      <c r="B647" s="128"/>
      <c r="I647" s="129"/>
      <c r="Q647" s="120"/>
    </row>
    <row r="648" spans="1:17" s="69" customFormat="1" x14ac:dyDescent="0.3">
      <c r="A648" s="128"/>
      <c r="B648" s="128"/>
      <c r="I648" s="129"/>
      <c r="Q648" s="120"/>
    </row>
    <row r="649" spans="1:17" s="69" customFormat="1" x14ac:dyDescent="0.3">
      <c r="A649" s="128"/>
      <c r="B649" s="128"/>
      <c r="I649" s="129"/>
      <c r="Q649" s="120"/>
    </row>
    <row r="650" spans="1:17" s="69" customFormat="1" x14ac:dyDescent="0.3">
      <c r="A650" s="128"/>
      <c r="B650" s="128"/>
      <c r="I650" s="129"/>
      <c r="Q650" s="120"/>
    </row>
    <row r="651" spans="1:17" s="69" customFormat="1" x14ac:dyDescent="0.3">
      <c r="A651" s="128"/>
      <c r="B651" s="128"/>
      <c r="I651" s="129"/>
      <c r="Q651" s="120"/>
    </row>
    <row r="652" spans="1:17" s="69" customFormat="1" x14ac:dyDescent="0.3">
      <c r="A652" s="128"/>
      <c r="B652" s="128"/>
      <c r="I652" s="129"/>
      <c r="Q652" s="120"/>
    </row>
    <row r="653" spans="1:17" s="69" customFormat="1" x14ac:dyDescent="0.3">
      <c r="A653" s="128"/>
      <c r="B653" s="128"/>
      <c r="I653" s="129"/>
      <c r="Q653" s="120"/>
    </row>
    <row r="654" spans="1:17" s="69" customFormat="1" x14ac:dyDescent="0.3">
      <c r="A654" s="128"/>
      <c r="B654" s="128"/>
      <c r="I654" s="129"/>
      <c r="Q654" s="120"/>
    </row>
    <row r="655" spans="1:17" s="69" customFormat="1" x14ac:dyDescent="0.3">
      <c r="A655" s="128"/>
      <c r="B655" s="128"/>
      <c r="I655" s="129"/>
      <c r="Q655" s="120"/>
    </row>
    <row r="656" spans="1:17" s="69" customFormat="1" x14ac:dyDescent="0.3">
      <c r="A656" s="128"/>
      <c r="B656" s="128"/>
      <c r="I656" s="129"/>
      <c r="Q656" s="120"/>
    </row>
    <row r="657" spans="1:17" s="69" customFormat="1" x14ac:dyDescent="0.3">
      <c r="A657" s="128"/>
      <c r="B657" s="128"/>
      <c r="I657" s="129"/>
      <c r="Q657" s="120"/>
    </row>
    <row r="658" spans="1:17" s="69" customFormat="1" x14ac:dyDescent="0.3">
      <c r="A658" s="128"/>
      <c r="B658" s="128"/>
      <c r="I658" s="129"/>
      <c r="Q658" s="120"/>
    </row>
    <row r="659" spans="1:17" s="69" customFormat="1" x14ac:dyDescent="0.3">
      <c r="A659" s="128"/>
      <c r="B659" s="128"/>
      <c r="I659" s="129"/>
      <c r="Q659" s="120"/>
    </row>
    <row r="660" spans="1:17" s="69" customFormat="1" x14ac:dyDescent="0.3">
      <c r="A660" s="128"/>
      <c r="B660" s="128"/>
      <c r="I660" s="129"/>
      <c r="Q660" s="120"/>
    </row>
    <row r="661" spans="1:17" s="69" customFormat="1" x14ac:dyDescent="0.3">
      <c r="A661" s="128"/>
      <c r="B661" s="128"/>
      <c r="I661" s="129"/>
      <c r="Q661" s="120"/>
    </row>
    <row r="662" spans="1:17" s="69" customFormat="1" x14ac:dyDescent="0.3">
      <c r="A662" s="128"/>
      <c r="B662" s="128"/>
      <c r="I662" s="129"/>
      <c r="Q662" s="120"/>
    </row>
    <row r="663" spans="1:17" s="69" customFormat="1" x14ac:dyDescent="0.3">
      <c r="A663" s="128"/>
      <c r="B663" s="128"/>
      <c r="I663" s="129"/>
      <c r="Q663" s="120"/>
    </row>
    <row r="664" spans="1:17" s="69" customFormat="1" x14ac:dyDescent="0.3">
      <c r="A664" s="128"/>
      <c r="B664" s="128"/>
      <c r="I664" s="129"/>
      <c r="Q664" s="120"/>
    </row>
    <row r="665" spans="1:17" s="69" customFormat="1" x14ac:dyDescent="0.3">
      <c r="A665" s="128"/>
      <c r="B665" s="128"/>
      <c r="I665" s="129"/>
      <c r="Q665" s="120"/>
    </row>
    <row r="666" spans="1:17" s="69" customFormat="1" x14ac:dyDescent="0.3">
      <c r="A666" s="128"/>
      <c r="B666" s="128"/>
      <c r="I666" s="129"/>
      <c r="Q666" s="120"/>
    </row>
    <row r="667" spans="1:17" s="69" customFormat="1" x14ac:dyDescent="0.3">
      <c r="A667" s="128"/>
      <c r="B667" s="128"/>
      <c r="I667" s="129"/>
      <c r="Q667" s="120"/>
    </row>
    <row r="668" spans="1:17" s="69" customFormat="1" x14ac:dyDescent="0.3">
      <c r="A668" s="128"/>
      <c r="B668" s="128"/>
      <c r="I668" s="129"/>
      <c r="Q668" s="120"/>
    </row>
    <row r="669" spans="1:17" s="69" customFormat="1" x14ac:dyDescent="0.3">
      <c r="A669" s="128"/>
      <c r="B669" s="128"/>
      <c r="I669" s="129"/>
      <c r="Q669" s="120"/>
    </row>
    <row r="670" spans="1:17" s="69" customFormat="1" x14ac:dyDescent="0.3">
      <c r="A670" s="128"/>
      <c r="B670" s="128"/>
      <c r="I670" s="129"/>
      <c r="Q670" s="120"/>
    </row>
    <row r="671" spans="1:17" s="69" customFormat="1" x14ac:dyDescent="0.3">
      <c r="A671" s="128"/>
      <c r="B671" s="128"/>
      <c r="I671" s="129"/>
      <c r="Q671" s="120"/>
    </row>
    <row r="672" spans="1:17" s="69" customFormat="1" x14ac:dyDescent="0.3">
      <c r="A672" s="128"/>
      <c r="B672" s="128"/>
      <c r="I672" s="129"/>
      <c r="Q672" s="120"/>
    </row>
    <row r="673" spans="1:17" s="69" customFormat="1" x14ac:dyDescent="0.3">
      <c r="A673" s="128"/>
      <c r="B673" s="128"/>
      <c r="I673" s="129"/>
      <c r="Q673" s="120"/>
    </row>
    <row r="674" spans="1:17" s="69" customFormat="1" x14ac:dyDescent="0.3">
      <c r="A674" s="128"/>
      <c r="B674" s="128"/>
      <c r="I674" s="129"/>
      <c r="Q674" s="120"/>
    </row>
    <row r="675" spans="1:17" s="69" customFormat="1" x14ac:dyDescent="0.3">
      <c r="A675" s="128"/>
      <c r="B675" s="128"/>
      <c r="I675" s="129"/>
      <c r="Q675" s="120"/>
    </row>
    <row r="676" spans="1:17" s="69" customFormat="1" x14ac:dyDescent="0.3">
      <c r="A676" s="128"/>
      <c r="B676" s="128"/>
      <c r="I676" s="129"/>
      <c r="Q676" s="120"/>
    </row>
    <row r="677" spans="1:17" s="69" customFormat="1" x14ac:dyDescent="0.3">
      <c r="A677" s="128"/>
      <c r="B677" s="128"/>
      <c r="I677" s="129"/>
      <c r="Q677" s="120"/>
    </row>
    <row r="678" spans="1:17" s="69" customFormat="1" x14ac:dyDescent="0.3">
      <c r="A678" s="128"/>
      <c r="B678" s="128"/>
      <c r="I678" s="129"/>
      <c r="Q678" s="120"/>
    </row>
    <row r="679" spans="1:17" s="69" customFormat="1" x14ac:dyDescent="0.3">
      <c r="A679" s="128"/>
      <c r="B679" s="128"/>
      <c r="I679" s="129"/>
      <c r="Q679" s="120"/>
    </row>
    <row r="680" spans="1:17" s="69" customFormat="1" x14ac:dyDescent="0.3">
      <c r="A680" s="128"/>
      <c r="B680" s="128"/>
      <c r="I680" s="129"/>
      <c r="Q680" s="120"/>
    </row>
    <row r="681" spans="1:17" s="69" customFormat="1" x14ac:dyDescent="0.3">
      <c r="A681" s="128"/>
      <c r="B681" s="128"/>
      <c r="I681" s="129"/>
      <c r="Q681" s="120"/>
    </row>
    <row r="682" spans="1:17" s="69" customFormat="1" x14ac:dyDescent="0.3">
      <c r="A682" s="128"/>
      <c r="B682" s="128"/>
      <c r="I682" s="129"/>
      <c r="Q682" s="120"/>
    </row>
    <row r="683" spans="1:17" s="69" customFormat="1" x14ac:dyDescent="0.3">
      <c r="A683" s="128"/>
      <c r="B683" s="128"/>
      <c r="I683" s="129"/>
      <c r="Q683" s="120"/>
    </row>
    <row r="684" spans="1:17" s="69" customFormat="1" x14ac:dyDescent="0.3">
      <c r="A684" s="128"/>
      <c r="B684" s="128"/>
      <c r="I684" s="129"/>
      <c r="Q684" s="120"/>
    </row>
    <row r="685" spans="1:17" s="69" customFormat="1" x14ac:dyDescent="0.3">
      <c r="A685" s="128"/>
      <c r="B685" s="128"/>
      <c r="I685" s="129"/>
      <c r="Q685" s="120"/>
    </row>
    <row r="686" spans="1:17" s="69" customFormat="1" x14ac:dyDescent="0.3">
      <c r="A686" s="128"/>
      <c r="B686" s="128"/>
      <c r="I686" s="129"/>
      <c r="Q686" s="120"/>
    </row>
    <row r="687" spans="1:17" s="69" customFormat="1" x14ac:dyDescent="0.3">
      <c r="A687" s="128"/>
      <c r="B687" s="128"/>
      <c r="I687" s="129"/>
      <c r="Q687" s="120"/>
    </row>
    <row r="688" spans="1:17" s="69" customFormat="1" x14ac:dyDescent="0.3">
      <c r="A688" s="128"/>
      <c r="B688" s="128"/>
      <c r="I688" s="129"/>
      <c r="Q688" s="120"/>
    </row>
    <row r="689" spans="1:17" s="69" customFormat="1" x14ac:dyDescent="0.3">
      <c r="A689" s="128"/>
      <c r="B689" s="128"/>
      <c r="I689" s="129"/>
      <c r="Q689" s="120"/>
    </row>
    <row r="690" spans="1:17" s="69" customFormat="1" x14ac:dyDescent="0.3">
      <c r="A690" s="128"/>
      <c r="B690" s="128"/>
      <c r="I690" s="129"/>
      <c r="Q690" s="120"/>
    </row>
    <row r="691" spans="1:17" s="69" customFormat="1" x14ac:dyDescent="0.3">
      <c r="A691" s="128"/>
      <c r="B691" s="128"/>
      <c r="I691" s="129"/>
      <c r="Q691" s="120"/>
    </row>
    <row r="692" spans="1:17" s="69" customFormat="1" x14ac:dyDescent="0.3">
      <c r="A692" s="128"/>
      <c r="B692" s="128"/>
      <c r="I692" s="129"/>
      <c r="Q692" s="120"/>
    </row>
    <row r="693" spans="1:17" s="69" customFormat="1" x14ac:dyDescent="0.3">
      <c r="A693" s="128"/>
      <c r="B693" s="128"/>
      <c r="I693" s="129"/>
      <c r="Q693" s="120"/>
    </row>
    <row r="694" spans="1:17" s="69" customFormat="1" x14ac:dyDescent="0.3">
      <c r="A694" s="128"/>
      <c r="B694" s="128"/>
      <c r="I694" s="129"/>
      <c r="Q694" s="120"/>
    </row>
    <row r="695" spans="1:17" s="69" customFormat="1" x14ac:dyDescent="0.3">
      <c r="A695" s="128"/>
      <c r="B695" s="128"/>
      <c r="I695" s="129"/>
      <c r="Q695" s="120"/>
    </row>
    <row r="696" spans="1:17" s="69" customFormat="1" x14ac:dyDescent="0.3">
      <c r="A696" s="128"/>
      <c r="B696" s="128"/>
      <c r="I696" s="129"/>
      <c r="Q696" s="120"/>
    </row>
    <row r="697" spans="1:17" s="69" customFormat="1" x14ac:dyDescent="0.3">
      <c r="A697" s="128"/>
      <c r="B697" s="128"/>
      <c r="I697" s="129"/>
      <c r="Q697" s="120"/>
    </row>
    <row r="698" spans="1:17" s="69" customFormat="1" x14ac:dyDescent="0.3">
      <c r="A698" s="128"/>
      <c r="B698" s="128"/>
      <c r="I698" s="129"/>
      <c r="Q698" s="120"/>
    </row>
    <row r="699" spans="1:17" s="69" customFormat="1" x14ac:dyDescent="0.3">
      <c r="A699" s="128"/>
      <c r="B699" s="128"/>
      <c r="I699" s="129"/>
      <c r="Q699" s="120"/>
    </row>
    <row r="700" spans="1:17" s="69" customFormat="1" x14ac:dyDescent="0.3">
      <c r="A700" s="128"/>
      <c r="B700" s="128"/>
      <c r="I700" s="129"/>
      <c r="Q700" s="120"/>
    </row>
    <row r="701" spans="1:17" s="69" customFormat="1" x14ac:dyDescent="0.3">
      <c r="A701" s="128"/>
      <c r="B701" s="128"/>
      <c r="I701" s="129"/>
      <c r="Q701" s="120"/>
    </row>
    <row r="702" spans="1:17" s="69" customFormat="1" x14ac:dyDescent="0.3">
      <c r="A702" s="128"/>
      <c r="B702" s="128"/>
      <c r="I702" s="129"/>
      <c r="Q702" s="120"/>
    </row>
    <row r="703" spans="1:17" s="69" customFormat="1" x14ac:dyDescent="0.3">
      <c r="A703" s="128"/>
      <c r="B703" s="128"/>
      <c r="I703" s="129"/>
      <c r="Q703" s="120"/>
    </row>
    <row r="704" spans="1:17" s="69" customFormat="1" x14ac:dyDescent="0.3">
      <c r="A704" s="128"/>
      <c r="B704" s="128"/>
      <c r="I704" s="129"/>
      <c r="Q704" s="120"/>
    </row>
    <row r="705" spans="1:17" s="69" customFormat="1" x14ac:dyDescent="0.3">
      <c r="A705" s="128"/>
      <c r="B705" s="128"/>
      <c r="I705" s="129"/>
      <c r="Q705" s="120"/>
    </row>
    <row r="706" spans="1:17" s="69" customFormat="1" x14ac:dyDescent="0.3">
      <c r="A706" s="128"/>
      <c r="B706" s="128"/>
      <c r="I706" s="129"/>
      <c r="Q706" s="120"/>
    </row>
    <row r="707" spans="1:17" s="69" customFormat="1" x14ac:dyDescent="0.3">
      <c r="A707" s="128"/>
      <c r="B707" s="128"/>
      <c r="I707" s="129"/>
      <c r="Q707" s="120"/>
    </row>
    <row r="708" spans="1:17" s="69" customFormat="1" x14ac:dyDescent="0.3">
      <c r="A708" s="128"/>
      <c r="B708" s="128"/>
      <c r="I708" s="129"/>
      <c r="Q708" s="120"/>
    </row>
    <row r="709" spans="1:17" s="69" customFormat="1" x14ac:dyDescent="0.3">
      <c r="A709" s="128"/>
      <c r="B709" s="128"/>
      <c r="I709" s="129"/>
      <c r="Q709" s="120"/>
    </row>
    <row r="710" spans="1:17" s="69" customFormat="1" x14ac:dyDescent="0.3">
      <c r="A710" s="128"/>
      <c r="B710" s="128"/>
      <c r="I710" s="129"/>
      <c r="Q710" s="120"/>
    </row>
    <row r="711" spans="1:17" s="69" customFormat="1" x14ac:dyDescent="0.3">
      <c r="A711" s="128"/>
      <c r="B711" s="128"/>
      <c r="I711" s="129"/>
      <c r="Q711" s="120"/>
    </row>
    <row r="712" spans="1:17" s="69" customFormat="1" x14ac:dyDescent="0.3">
      <c r="A712" s="128"/>
      <c r="B712" s="128"/>
      <c r="I712" s="129"/>
      <c r="Q712" s="120"/>
    </row>
    <row r="713" spans="1:17" s="69" customFormat="1" x14ac:dyDescent="0.3">
      <c r="A713" s="128"/>
      <c r="B713" s="128"/>
      <c r="I713" s="129"/>
      <c r="Q713" s="120"/>
    </row>
    <row r="714" spans="1:17" s="69" customFormat="1" x14ac:dyDescent="0.3">
      <c r="A714" s="128"/>
      <c r="B714" s="128"/>
      <c r="I714" s="129"/>
      <c r="Q714" s="120"/>
    </row>
    <row r="715" spans="1:17" s="69" customFormat="1" x14ac:dyDescent="0.3">
      <c r="A715" s="128"/>
      <c r="B715" s="128"/>
      <c r="I715" s="129"/>
      <c r="Q715" s="120"/>
    </row>
    <row r="716" spans="1:17" s="69" customFormat="1" x14ac:dyDescent="0.3">
      <c r="A716" s="128"/>
      <c r="B716" s="128"/>
      <c r="I716" s="129"/>
      <c r="Q716" s="120"/>
    </row>
    <row r="717" spans="1:17" s="69" customFormat="1" x14ac:dyDescent="0.3">
      <c r="A717" s="128"/>
      <c r="B717" s="128"/>
      <c r="I717" s="129"/>
      <c r="Q717" s="120"/>
    </row>
    <row r="718" spans="1:17" s="69" customFormat="1" x14ac:dyDescent="0.3">
      <c r="A718" s="128"/>
      <c r="B718" s="128"/>
      <c r="I718" s="129"/>
      <c r="Q718" s="120"/>
    </row>
    <row r="719" spans="1:17" s="69" customFormat="1" x14ac:dyDescent="0.3">
      <c r="A719" s="128"/>
      <c r="B719" s="128"/>
      <c r="I719" s="129"/>
      <c r="Q719" s="120"/>
    </row>
    <row r="720" spans="1:17" s="69" customFormat="1" x14ac:dyDescent="0.3">
      <c r="A720" s="128"/>
      <c r="B720" s="128"/>
      <c r="I720" s="129"/>
      <c r="Q720" s="120"/>
    </row>
    <row r="721" spans="1:17" s="69" customFormat="1" x14ac:dyDescent="0.3">
      <c r="A721" s="128"/>
      <c r="B721" s="128"/>
      <c r="I721" s="129"/>
      <c r="Q721" s="120"/>
    </row>
    <row r="722" spans="1:17" s="69" customFormat="1" x14ac:dyDescent="0.3">
      <c r="A722" s="128"/>
      <c r="B722" s="128"/>
      <c r="I722" s="129"/>
      <c r="Q722" s="120"/>
    </row>
    <row r="723" spans="1:17" s="69" customFormat="1" x14ac:dyDescent="0.3">
      <c r="A723" s="128"/>
      <c r="B723" s="128"/>
      <c r="I723" s="129"/>
      <c r="Q723" s="120"/>
    </row>
    <row r="724" spans="1:17" s="69" customFormat="1" x14ac:dyDescent="0.3">
      <c r="A724" s="128"/>
      <c r="B724" s="128"/>
      <c r="I724" s="129"/>
      <c r="Q724" s="120"/>
    </row>
    <row r="725" spans="1:17" s="69" customFormat="1" x14ac:dyDescent="0.3">
      <c r="A725" s="128"/>
      <c r="B725" s="128"/>
      <c r="I725" s="129"/>
      <c r="Q725" s="120"/>
    </row>
    <row r="726" spans="1:17" s="69" customFormat="1" x14ac:dyDescent="0.3">
      <c r="A726" s="128"/>
      <c r="B726" s="128"/>
      <c r="I726" s="129"/>
      <c r="Q726" s="120"/>
    </row>
    <row r="727" spans="1:17" s="69" customFormat="1" x14ac:dyDescent="0.3">
      <c r="A727" s="128"/>
      <c r="B727" s="128"/>
      <c r="I727" s="129"/>
      <c r="Q727" s="120"/>
    </row>
    <row r="728" spans="1:17" s="69" customFormat="1" x14ac:dyDescent="0.3">
      <c r="A728" s="128"/>
      <c r="B728" s="128"/>
      <c r="I728" s="129"/>
      <c r="Q728" s="120"/>
    </row>
    <row r="729" spans="1:17" s="69" customFormat="1" x14ac:dyDescent="0.3">
      <c r="A729" s="128"/>
      <c r="B729" s="128"/>
      <c r="I729" s="129"/>
      <c r="Q729" s="120"/>
    </row>
    <row r="730" spans="1:17" s="69" customFormat="1" x14ac:dyDescent="0.3">
      <c r="A730" s="128"/>
      <c r="B730" s="128"/>
      <c r="I730" s="129"/>
      <c r="Q730" s="120"/>
    </row>
    <row r="731" spans="1:17" s="69" customFormat="1" x14ac:dyDescent="0.3">
      <c r="A731" s="128"/>
      <c r="B731" s="128"/>
      <c r="I731" s="129"/>
      <c r="Q731" s="120"/>
    </row>
    <row r="732" spans="1:17" s="69" customFormat="1" x14ac:dyDescent="0.3">
      <c r="A732" s="128"/>
      <c r="B732" s="128"/>
      <c r="I732" s="129"/>
      <c r="Q732" s="120"/>
    </row>
    <row r="733" spans="1:17" s="69" customFormat="1" x14ac:dyDescent="0.3">
      <c r="A733" s="128"/>
      <c r="B733" s="128"/>
      <c r="I733" s="129"/>
      <c r="Q733" s="120"/>
    </row>
    <row r="734" spans="1:17" s="69" customFormat="1" x14ac:dyDescent="0.3">
      <c r="A734" s="128"/>
      <c r="B734" s="128"/>
      <c r="I734" s="129"/>
      <c r="Q734" s="120"/>
    </row>
    <row r="735" spans="1:17" s="69" customFormat="1" x14ac:dyDescent="0.3">
      <c r="A735" s="128"/>
      <c r="B735" s="128"/>
      <c r="I735" s="129"/>
      <c r="Q735" s="120"/>
    </row>
    <row r="736" spans="1:17" s="69" customFormat="1" x14ac:dyDescent="0.3">
      <c r="A736" s="128"/>
      <c r="B736" s="128"/>
      <c r="I736" s="129"/>
      <c r="Q736" s="120"/>
    </row>
    <row r="737" spans="1:17" s="69" customFormat="1" x14ac:dyDescent="0.3">
      <c r="A737" s="128"/>
      <c r="B737" s="128"/>
      <c r="I737" s="129"/>
      <c r="Q737" s="120"/>
    </row>
    <row r="738" spans="1:17" s="69" customFormat="1" x14ac:dyDescent="0.3">
      <c r="A738" s="128"/>
      <c r="B738" s="128"/>
      <c r="I738" s="129"/>
      <c r="Q738" s="120"/>
    </row>
    <row r="739" spans="1:17" s="69" customFormat="1" x14ac:dyDescent="0.3">
      <c r="A739" s="128"/>
      <c r="B739" s="128"/>
      <c r="I739" s="129"/>
      <c r="Q739" s="120"/>
    </row>
    <row r="740" spans="1:17" s="69" customFormat="1" x14ac:dyDescent="0.3">
      <c r="A740" s="128"/>
      <c r="B740" s="128"/>
      <c r="I740" s="129"/>
      <c r="Q740" s="120"/>
    </row>
    <row r="741" spans="1:17" s="69" customFormat="1" x14ac:dyDescent="0.3">
      <c r="A741" s="128"/>
      <c r="B741" s="128"/>
      <c r="I741" s="129"/>
      <c r="Q741" s="120"/>
    </row>
    <row r="742" spans="1:17" s="69" customFormat="1" x14ac:dyDescent="0.3">
      <c r="A742" s="128"/>
      <c r="B742" s="128"/>
      <c r="I742" s="129"/>
      <c r="Q742" s="120"/>
    </row>
    <row r="743" spans="1:17" s="69" customFormat="1" x14ac:dyDescent="0.3">
      <c r="A743" s="128"/>
      <c r="B743" s="128"/>
      <c r="I743" s="129"/>
      <c r="Q743" s="120"/>
    </row>
    <row r="744" spans="1:17" s="69" customFormat="1" x14ac:dyDescent="0.3">
      <c r="A744" s="128"/>
      <c r="B744" s="128"/>
      <c r="I744" s="129"/>
      <c r="Q744" s="120"/>
    </row>
    <row r="745" spans="1:17" s="69" customFormat="1" x14ac:dyDescent="0.3">
      <c r="A745" s="128"/>
      <c r="B745" s="128"/>
      <c r="I745" s="129"/>
      <c r="Q745" s="120"/>
    </row>
    <row r="746" spans="1:17" s="69" customFormat="1" x14ac:dyDescent="0.3">
      <c r="A746" s="128"/>
      <c r="B746" s="128"/>
      <c r="I746" s="129"/>
      <c r="Q746" s="120"/>
    </row>
    <row r="747" spans="1:17" s="69" customFormat="1" x14ac:dyDescent="0.3">
      <c r="A747" s="128"/>
      <c r="B747" s="128"/>
      <c r="I747" s="129"/>
      <c r="Q747" s="120"/>
    </row>
    <row r="748" spans="1:17" s="69" customFormat="1" x14ac:dyDescent="0.3">
      <c r="A748" s="128"/>
      <c r="B748" s="128"/>
      <c r="I748" s="129"/>
      <c r="Q748" s="120"/>
    </row>
    <row r="749" spans="1:17" s="69" customFormat="1" x14ac:dyDescent="0.3">
      <c r="A749" s="128"/>
      <c r="B749" s="128"/>
      <c r="I749" s="129"/>
      <c r="Q749" s="120"/>
    </row>
    <row r="750" spans="1:17" s="69" customFormat="1" x14ac:dyDescent="0.3">
      <c r="A750" s="128"/>
      <c r="B750" s="128"/>
      <c r="I750" s="129"/>
      <c r="Q750" s="120"/>
    </row>
    <row r="751" spans="1:17" s="69" customFormat="1" x14ac:dyDescent="0.3">
      <c r="A751" s="128"/>
      <c r="B751" s="128"/>
      <c r="I751" s="129"/>
      <c r="Q751" s="120"/>
    </row>
    <row r="752" spans="1:17" s="69" customFormat="1" x14ac:dyDescent="0.3">
      <c r="A752" s="128"/>
      <c r="B752" s="128"/>
      <c r="I752" s="129"/>
      <c r="Q752" s="120"/>
    </row>
    <row r="753" spans="1:17" s="69" customFormat="1" x14ac:dyDescent="0.3">
      <c r="A753" s="128"/>
      <c r="B753" s="128"/>
      <c r="I753" s="129"/>
      <c r="Q753" s="120"/>
    </row>
    <row r="754" spans="1:17" s="69" customFormat="1" x14ac:dyDescent="0.3">
      <c r="A754" s="128"/>
      <c r="B754" s="128"/>
      <c r="I754" s="129"/>
      <c r="Q754" s="120"/>
    </row>
    <row r="755" spans="1:17" s="69" customFormat="1" x14ac:dyDescent="0.3">
      <c r="A755" s="128"/>
      <c r="B755" s="128"/>
      <c r="I755" s="129"/>
      <c r="Q755" s="120"/>
    </row>
    <row r="756" spans="1:17" s="69" customFormat="1" x14ac:dyDescent="0.3">
      <c r="A756" s="128"/>
      <c r="B756" s="128"/>
      <c r="I756" s="129"/>
      <c r="Q756" s="120"/>
    </row>
    <row r="757" spans="1:17" s="69" customFormat="1" x14ac:dyDescent="0.3">
      <c r="A757" s="128"/>
      <c r="B757" s="128"/>
      <c r="I757" s="129"/>
      <c r="Q757" s="120"/>
    </row>
    <row r="758" spans="1:17" s="69" customFormat="1" x14ac:dyDescent="0.3">
      <c r="A758" s="128"/>
      <c r="B758" s="128"/>
      <c r="I758" s="129"/>
      <c r="Q758" s="120"/>
    </row>
    <row r="759" spans="1:17" s="69" customFormat="1" x14ac:dyDescent="0.3">
      <c r="A759" s="128"/>
      <c r="B759" s="128"/>
      <c r="I759" s="129"/>
      <c r="Q759" s="120"/>
    </row>
    <row r="760" spans="1:17" s="69" customFormat="1" x14ac:dyDescent="0.3">
      <c r="A760" s="128"/>
      <c r="B760" s="128"/>
      <c r="I760" s="129"/>
      <c r="Q760" s="120"/>
    </row>
    <row r="761" spans="1:17" s="69" customFormat="1" x14ac:dyDescent="0.3">
      <c r="A761" s="128"/>
      <c r="B761" s="128"/>
      <c r="I761" s="129"/>
      <c r="Q761" s="120"/>
    </row>
    <row r="762" spans="1:17" s="69" customFormat="1" x14ac:dyDescent="0.3">
      <c r="A762" s="128"/>
      <c r="B762" s="128"/>
      <c r="I762" s="129"/>
      <c r="Q762" s="120"/>
    </row>
    <row r="763" spans="1:17" s="69" customFormat="1" x14ac:dyDescent="0.3">
      <c r="A763" s="128"/>
      <c r="B763" s="128"/>
      <c r="I763" s="129"/>
      <c r="Q763" s="120"/>
    </row>
    <row r="764" spans="1:17" s="69" customFormat="1" x14ac:dyDescent="0.3">
      <c r="A764" s="128"/>
      <c r="B764" s="128"/>
      <c r="I764" s="129"/>
      <c r="Q764" s="120"/>
    </row>
    <row r="765" spans="1:17" s="69" customFormat="1" x14ac:dyDescent="0.3">
      <c r="A765" s="128"/>
      <c r="B765" s="128"/>
      <c r="I765" s="129"/>
      <c r="Q765" s="120"/>
    </row>
    <row r="766" spans="1:17" s="69" customFormat="1" x14ac:dyDescent="0.3">
      <c r="A766" s="128"/>
      <c r="B766" s="128"/>
      <c r="I766" s="129"/>
      <c r="Q766" s="120"/>
    </row>
    <row r="767" spans="1:17" s="69" customFormat="1" x14ac:dyDescent="0.3">
      <c r="A767" s="128"/>
      <c r="B767" s="128"/>
      <c r="I767" s="129"/>
      <c r="Q767" s="120"/>
    </row>
    <row r="768" spans="1:17" s="69" customFormat="1" x14ac:dyDescent="0.3">
      <c r="A768" s="128"/>
      <c r="B768" s="128"/>
      <c r="I768" s="129"/>
      <c r="Q768" s="120"/>
    </row>
    <row r="769" spans="1:17" s="69" customFormat="1" x14ac:dyDescent="0.3">
      <c r="A769" s="128"/>
      <c r="B769" s="128"/>
      <c r="I769" s="129"/>
      <c r="Q769" s="120"/>
    </row>
    <row r="770" spans="1:17" s="69" customFormat="1" x14ac:dyDescent="0.3">
      <c r="A770" s="128"/>
      <c r="B770" s="128"/>
      <c r="I770" s="129"/>
      <c r="Q770" s="120"/>
    </row>
    <row r="771" spans="1:17" s="69" customFormat="1" x14ac:dyDescent="0.3">
      <c r="A771" s="128"/>
      <c r="B771" s="128"/>
      <c r="I771" s="129"/>
      <c r="Q771" s="120"/>
    </row>
    <row r="772" spans="1:17" s="69" customFormat="1" x14ac:dyDescent="0.3">
      <c r="A772" s="128"/>
      <c r="B772" s="128"/>
      <c r="I772" s="129"/>
      <c r="Q772" s="120"/>
    </row>
    <row r="773" spans="1:17" s="69" customFormat="1" x14ac:dyDescent="0.3">
      <c r="A773" s="128"/>
      <c r="B773" s="128"/>
      <c r="I773" s="129"/>
      <c r="Q773" s="120"/>
    </row>
    <row r="774" spans="1:17" s="69" customFormat="1" x14ac:dyDescent="0.3">
      <c r="A774" s="128"/>
      <c r="B774" s="128"/>
      <c r="I774" s="129"/>
      <c r="Q774" s="120"/>
    </row>
    <row r="775" spans="1:17" s="69" customFormat="1" x14ac:dyDescent="0.3">
      <c r="A775" s="128"/>
      <c r="B775" s="128"/>
      <c r="I775" s="129"/>
      <c r="Q775" s="120"/>
    </row>
    <row r="776" spans="1:17" s="69" customFormat="1" x14ac:dyDescent="0.3">
      <c r="A776" s="128"/>
      <c r="B776" s="128"/>
      <c r="I776" s="129"/>
      <c r="Q776" s="120"/>
    </row>
    <row r="777" spans="1:17" s="69" customFormat="1" x14ac:dyDescent="0.3">
      <c r="A777" s="128"/>
      <c r="B777" s="128"/>
      <c r="I777" s="129"/>
      <c r="Q777" s="120"/>
    </row>
    <row r="778" spans="1:17" s="69" customFormat="1" x14ac:dyDescent="0.3">
      <c r="A778" s="128"/>
      <c r="B778" s="128"/>
      <c r="I778" s="129"/>
      <c r="Q778" s="120"/>
    </row>
    <row r="779" spans="1:17" s="69" customFormat="1" x14ac:dyDescent="0.3">
      <c r="A779" s="128"/>
      <c r="B779" s="128"/>
      <c r="I779" s="129"/>
      <c r="Q779" s="120"/>
    </row>
    <row r="780" spans="1:17" s="69" customFormat="1" x14ac:dyDescent="0.3">
      <c r="A780" s="128"/>
      <c r="B780" s="128"/>
      <c r="I780" s="129"/>
      <c r="Q780" s="120"/>
    </row>
    <row r="781" spans="1:17" s="69" customFormat="1" x14ac:dyDescent="0.3">
      <c r="A781" s="128"/>
      <c r="B781" s="128"/>
      <c r="I781" s="129"/>
      <c r="Q781" s="120"/>
    </row>
    <row r="782" spans="1:17" s="69" customFormat="1" x14ac:dyDescent="0.3">
      <c r="A782" s="128"/>
      <c r="B782" s="128"/>
      <c r="I782" s="129"/>
      <c r="Q782" s="120"/>
    </row>
    <row r="783" spans="1:17" s="69" customFormat="1" x14ac:dyDescent="0.3">
      <c r="A783" s="128"/>
      <c r="B783" s="128"/>
      <c r="I783" s="129"/>
      <c r="Q783" s="120"/>
    </row>
    <row r="784" spans="1:17" s="69" customFormat="1" x14ac:dyDescent="0.3">
      <c r="A784" s="128"/>
      <c r="B784" s="128"/>
      <c r="I784" s="129"/>
      <c r="Q784" s="120"/>
    </row>
    <row r="785" spans="1:17" s="69" customFormat="1" x14ac:dyDescent="0.3">
      <c r="A785" s="128"/>
      <c r="B785" s="128"/>
      <c r="I785" s="129"/>
      <c r="Q785" s="120"/>
    </row>
    <row r="786" spans="1:17" s="69" customFormat="1" x14ac:dyDescent="0.3">
      <c r="A786" s="128"/>
      <c r="B786" s="128"/>
      <c r="I786" s="129"/>
      <c r="Q786" s="120"/>
    </row>
    <row r="787" spans="1:17" s="69" customFormat="1" x14ac:dyDescent="0.3">
      <c r="A787" s="128"/>
      <c r="B787" s="128"/>
      <c r="I787" s="129"/>
      <c r="Q787" s="120"/>
    </row>
    <row r="788" spans="1:17" s="69" customFormat="1" x14ac:dyDescent="0.3">
      <c r="A788" s="128"/>
      <c r="B788" s="128"/>
      <c r="I788" s="129"/>
      <c r="Q788" s="120"/>
    </row>
    <row r="789" spans="1:17" s="69" customFormat="1" x14ac:dyDescent="0.3">
      <c r="A789" s="128"/>
      <c r="B789" s="128"/>
      <c r="I789" s="129"/>
      <c r="Q789" s="120"/>
    </row>
    <row r="790" spans="1:17" s="69" customFormat="1" x14ac:dyDescent="0.3">
      <c r="A790" s="128"/>
      <c r="B790" s="128"/>
      <c r="I790" s="129"/>
      <c r="Q790" s="120"/>
    </row>
    <row r="791" spans="1:17" s="69" customFormat="1" x14ac:dyDescent="0.3">
      <c r="A791" s="128"/>
      <c r="B791" s="128"/>
      <c r="I791" s="129"/>
      <c r="Q791" s="120"/>
    </row>
    <row r="792" spans="1:17" s="69" customFormat="1" x14ac:dyDescent="0.3">
      <c r="A792" s="128"/>
      <c r="B792" s="128"/>
      <c r="I792" s="129"/>
      <c r="Q792" s="120"/>
    </row>
    <row r="793" spans="1:17" s="69" customFormat="1" x14ac:dyDescent="0.3">
      <c r="A793" s="128"/>
      <c r="B793" s="128"/>
      <c r="I793" s="129"/>
      <c r="Q793" s="120"/>
    </row>
    <row r="794" spans="1:17" s="69" customFormat="1" x14ac:dyDescent="0.3">
      <c r="A794" s="128"/>
      <c r="B794" s="128"/>
      <c r="I794" s="129"/>
      <c r="Q794" s="120"/>
    </row>
    <row r="795" spans="1:17" s="69" customFormat="1" x14ac:dyDescent="0.3">
      <c r="A795" s="128"/>
      <c r="B795" s="128"/>
      <c r="I795" s="129"/>
      <c r="Q795" s="120"/>
    </row>
    <row r="796" spans="1:17" s="69" customFormat="1" x14ac:dyDescent="0.3">
      <c r="A796" s="128"/>
      <c r="B796" s="128"/>
      <c r="I796" s="129"/>
      <c r="Q796" s="120"/>
    </row>
    <row r="797" spans="1:17" s="69" customFormat="1" x14ac:dyDescent="0.3">
      <c r="A797" s="128"/>
      <c r="B797" s="128"/>
      <c r="I797" s="129"/>
      <c r="Q797" s="120"/>
    </row>
    <row r="798" spans="1:17" s="69" customFormat="1" x14ac:dyDescent="0.3">
      <c r="A798" s="128"/>
      <c r="B798" s="128"/>
      <c r="I798" s="129"/>
      <c r="Q798" s="120"/>
    </row>
    <row r="799" spans="1:17" s="69" customFormat="1" x14ac:dyDescent="0.3">
      <c r="A799" s="128"/>
      <c r="B799" s="128"/>
      <c r="I799" s="129"/>
      <c r="Q799" s="120"/>
    </row>
    <row r="800" spans="1:17" s="69" customFormat="1" x14ac:dyDescent="0.3">
      <c r="A800" s="128"/>
      <c r="B800" s="128"/>
      <c r="I800" s="129"/>
      <c r="Q800" s="120"/>
    </row>
    <row r="801" spans="1:17" s="69" customFormat="1" x14ac:dyDescent="0.3">
      <c r="A801" s="128"/>
      <c r="B801" s="128"/>
      <c r="I801" s="129"/>
      <c r="Q801" s="120"/>
    </row>
    <row r="802" spans="1:17" s="69" customFormat="1" x14ac:dyDescent="0.3">
      <c r="A802" s="128"/>
      <c r="B802" s="128"/>
      <c r="I802" s="129"/>
      <c r="Q802" s="120"/>
    </row>
    <row r="803" spans="1:17" s="69" customFormat="1" x14ac:dyDescent="0.3">
      <c r="A803" s="128"/>
      <c r="B803" s="128"/>
      <c r="I803" s="129"/>
      <c r="Q803" s="120"/>
    </row>
    <row r="804" spans="1:17" s="69" customFormat="1" x14ac:dyDescent="0.3">
      <c r="A804" s="128"/>
      <c r="B804" s="128"/>
      <c r="I804" s="129"/>
      <c r="Q804" s="120"/>
    </row>
    <row r="805" spans="1:17" s="69" customFormat="1" x14ac:dyDescent="0.3">
      <c r="A805" s="128"/>
      <c r="B805" s="128"/>
      <c r="I805" s="129"/>
      <c r="Q805" s="120"/>
    </row>
    <row r="806" spans="1:17" s="69" customFormat="1" x14ac:dyDescent="0.3">
      <c r="A806" s="128"/>
      <c r="B806" s="128"/>
      <c r="I806" s="129"/>
      <c r="Q806" s="120"/>
    </row>
    <row r="807" spans="1:17" s="69" customFormat="1" x14ac:dyDescent="0.3">
      <c r="A807" s="128"/>
      <c r="B807" s="128"/>
      <c r="I807" s="129"/>
      <c r="Q807" s="120"/>
    </row>
    <row r="808" spans="1:17" s="69" customFormat="1" x14ac:dyDescent="0.3">
      <c r="A808" s="128"/>
      <c r="B808" s="128"/>
      <c r="I808" s="129"/>
      <c r="Q808" s="120"/>
    </row>
    <row r="809" spans="1:17" s="69" customFormat="1" x14ac:dyDescent="0.3">
      <c r="A809" s="128"/>
      <c r="B809" s="128"/>
      <c r="I809" s="129"/>
      <c r="Q809" s="120"/>
    </row>
    <row r="810" spans="1:17" s="69" customFormat="1" x14ac:dyDescent="0.3">
      <c r="A810" s="128"/>
      <c r="B810" s="128"/>
      <c r="I810" s="129"/>
      <c r="Q810" s="120"/>
    </row>
    <row r="811" spans="1:17" s="69" customFormat="1" x14ac:dyDescent="0.3">
      <c r="A811" s="128"/>
      <c r="B811" s="128"/>
      <c r="I811" s="129"/>
      <c r="Q811" s="120"/>
    </row>
    <row r="812" spans="1:17" s="69" customFormat="1" x14ac:dyDescent="0.3">
      <c r="A812" s="128"/>
      <c r="B812" s="128"/>
      <c r="I812" s="129"/>
      <c r="Q812" s="120"/>
    </row>
    <row r="813" spans="1:17" s="69" customFormat="1" x14ac:dyDescent="0.3">
      <c r="A813" s="128"/>
      <c r="B813" s="128"/>
      <c r="I813" s="129"/>
      <c r="Q813" s="120"/>
    </row>
    <row r="814" spans="1:17" s="69" customFormat="1" x14ac:dyDescent="0.3">
      <c r="A814" s="128"/>
      <c r="B814" s="128"/>
      <c r="I814" s="129"/>
      <c r="Q814" s="120"/>
    </row>
    <row r="815" spans="1:17" s="69" customFormat="1" x14ac:dyDescent="0.3">
      <c r="A815" s="128"/>
      <c r="B815" s="128"/>
      <c r="I815" s="129"/>
      <c r="Q815" s="120"/>
    </row>
    <row r="816" spans="1:17" s="69" customFormat="1" x14ac:dyDescent="0.3">
      <c r="A816" s="128"/>
      <c r="B816" s="128"/>
      <c r="I816" s="129"/>
      <c r="Q816" s="120"/>
    </row>
    <row r="817" spans="1:17" s="69" customFormat="1" x14ac:dyDescent="0.3">
      <c r="A817" s="128"/>
      <c r="B817" s="128"/>
      <c r="I817" s="129"/>
      <c r="Q817" s="120"/>
    </row>
    <row r="818" spans="1:17" s="69" customFormat="1" x14ac:dyDescent="0.3">
      <c r="A818" s="128"/>
      <c r="B818" s="128"/>
      <c r="I818" s="129"/>
      <c r="Q818" s="120"/>
    </row>
    <row r="819" spans="1:17" s="69" customFormat="1" x14ac:dyDescent="0.3">
      <c r="A819" s="128"/>
      <c r="B819" s="128"/>
      <c r="I819" s="129"/>
      <c r="Q819" s="120"/>
    </row>
    <row r="820" spans="1:17" s="69" customFormat="1" x14ac:dyDescent="0.3">
      <c r="A820" s="128"/>
      <c r="B820" s="128"/>
      <c r="I820" s="129"/>
      <c r="Q820" s="120"/>
    </row>
    <row r="821" spans="1:17" s="69" customFormat="1" x14ac:dyDescent="0.3">
      <c r="A821" s="128"/>
      <c r="B821" s="128"/>
      <c r="I821" s="129"/>
      <c r="Q821" s="120"/>
    </row>
    <row r="822" spans="1:17" s="69" customFormat="1" x14ac:dyDescent="0.3">
      <c r="A822" s="128"/>
      <c r="B822" s="128"/>
      <c r="I822" s="129"/>
      <c r="Q822" s="120"/>
    </row>
    <row r="823" spans="1:17" s="69" customFormat="1" x14ac:dyDescent="0.3">
      <c r="A823" s="128"/>
      <c r="B823" s="128"/>
      <c r="I823" s="129"/>
      <c r="Q823" s="120"/>
    </row>
    <row r="824" spans="1:17" s="69" customFormat="1" x14ac:dyDescent="0.3">
      <c r="A824" s="128"/>
      <c r="B824" s="128"/>
      <c r="I824" s="129"/>
      <c r="Q824" s="120"/>
    </row>
    <row r="825" spans="1:17" s="69" customFormat="1" x14ac:dyDescent="0.3">
      <c r="A825" s="128"/>
      <c r="B825" s="128"/>
      <c r="I825" s="129"/>
      <c r="Q825" s="120"/>
    </row>
    <row r="826" spans="1:17" s="69" customFormat="1" x14ac:dyDescent="0.3">
      <c r="A826" s="128"/>
      <c r="B826" s="128"/>
      <c r="I826" s="129"/>
      <c r="Q826" s="120"/>
    </row>
    <row r="827" spans="1:17" s="69" customFormat="1" x14ac:dyDescent="0.3">
      <c r="A827" s="128"/>
      <c r="B827" s="128"/>
      <c r="I827" s="129"/>
      <c r="Q827" s="120"/>
    </row>
    <row r="828" spans="1:17" s="69" customFormat="1" x14ac:dyDescent="0.3">
      <c r="A828" s="128"/>
      <c r="B828" s="128"/>
      <c r="I828" s="129"/>
      <c r="Q828" s="120"/>
    </row>
    <row r="829" spans="1:17" s="69" customFormat="1" x14ac:dyDescent="0.3">
      <c r="A829" s="128"/>
      <c r="B829" s="128"/>
      <c r="I829" s="129"/>
      <c r="Q829" s="120"/>
    </row>
    <row r="830" spans="1:17" s="69" customFormat="1" x14ac:dyDescent="0.3">
      <c r="A830" s="128"/>
      <c r="B830" s="128"/>
      <c r="I830" s="129"/>
      <c r="Q830" s="120"/>
    </row>
    <row r="831" spans="1:17" s="69" customFormat="1" x14ac:dyDescent="0.3">
      <c r="A831" s="128"/>
      <c r="B831" s="128"/>
      <c r="I831" s="129"/>
      <c r="Q831" s="120"/>
    </row>
    <row r="832" spans="1:17" s="69" customFormat="1" x14ac:dyDescent="0.3">
      <c r="A832" s="128"/>
      <c r="B832" s="128"/>
      <c r="I832" s="129"/>
      <c r="Q832" s="120"/>
    </row>
    <row r="833" spans="1:17" s="69" customFormat="1" x14ac:dyDescent="0.3">
      <c r="A833" s="128"/>
      <c r="B833" s="128"/>
      <c r="I833" s="129"/>
      <c r="Q833" s="120"/>
    </row>
    <row r="834" spans="1:17" s="69" customFormat="1" x14ac:dyDescent="0.3">
      <c r="A834" s="128"/>
      <c r="B834" s="128"/>
      <c r="I834" s="129"/>
      <c r="Q834" s="120"/>
    </row>
    <row r="835" spans="1:17" s="69" customFormat="1" x14ac:dyDescent="0.3">
      <c r="A835" s="128"/>
      <c r="B835" s="128"/>
      <c r="I835" s="129"/>
      <c r="Q835" s="120"/>
    </row>
    <row r="836" spans="1:17" s="69" customFormat="1" x14ac:dyDescent="0.3">
      <c r="A836" s="128"/>
      <c r="B836" s="128"/>
      <c r="I836" s="129"/>
      <c r="Q836" s="120"/>
    </row>
    <row r="837" spans="1:17" s="69" customFormat="1" x14ac:dyDescent="0.3">
      <c r="A837" s="128"/>
      <c r="B837" s="128"/>
      <c r="I837" s="129"/>
      <c r="Q837" s="120"/>
    </row>
    <row r="838" spans="1:17" s="69" customFormat="1" x14ac:dyDescent="0.3">
      <c r="A838" s="128"/>
      <c r="B838" s="128"/>
      <c r="I838" s="129"/>
      <c r="Q838" s="120"/>
    </row>
    <row r="839" spans="1:17" s="69" customFormat="1" x14ac:dyDescent="0.3">
      <c r="A839" s="128"/>
      <c r="B839" s="128"/>
      <c r="I839" s="129"/>
      <c r="Q839" s="120"/>
    </row>
    <row r="840" spans="1:17" s="69" customFormat="1" x14ac:dyDescent="0.3">
      <c r="A840" s="128"/>
      <c r="B840" s="128"/>
      <c r="I840" s="129"/>
      <c r="Q840" s="120"/>
    </row>
    <row r="841" spans="1:17" s="69" customFormat="1" x14ac:dyDescent="0.3">
      <c r="A841" s="128"/>
      <c r="B841" s="128"/>
      <c r="I841" s="129"/>
      <c r="Q841" s="120"/>
    </row>
    <row r="842" spans="1:17" s="69" customFormat="1" x14ac:dyDescent="0.3">
      <c r="A842" s="128"/>
      <c r="B842" s="128"/>
      <c r="I842" s="129"/>
      <c r="Q842" s="120"/>
    </row>
    <row r="843" spans="1:17" s="69" customFormat="1" x14ac:dyDescent="0.3">
      <c r="A843" s="128"/>
      <c r="B843" s="128"/>
      <c r="I843" s="129"/>
      <c r="Q843" s="120"/>
    </row>
    <row r="844" spans="1:17" s="69" customFormat="1" x14ac:dyDescent="0.3">
      <c r="A844" s="128"/>
      <c r="B844" s="128"/>
      <c r="I844" s="129"/>
      <c r="Q844" s="120"/>
    </row>
    <row r="845" spans="1:17" s="69" customFormat="1" x14ac:dyDescent="0.3">
      <c r="A845" s="128"/>
      <c r="B845" s="128"/>
      <c r="I845" s="129"/>
      <c r="Q845" s="120"/>
    </row>
    <row r="846" spans="1:17" s="69" customFormat="1" x14ac:dyDescent="0.3">
      <c r="A846" s="128"/>
      <c r="B846" s="128"/>
      <c r="I846" s="129"/>
      <c r="Q846" s="120"/>
    </row>
    <row r="847" spans="1:17" s="69" customFormat="1" x14ac:dyDescent="0.3">
      <c r="A847" s="128"/>
      <c r="B847" s="128"/>
      <c r="I847" s="129"/>
      <c r="Q847" s="120"/>
    </row>
    <row r="848" spans="1:17" s="69" customFormat="1" x14ac:dyDescent="0.3">
      <c r="A848" s="128"/>
      <c r="B848" s="128"/>
      <c r="I848" s="129"/>
      <c r="Q848" s="120"/>
    </row>
    <row r="849" spans="1:17" s="69" customFormat="1" x14ac:dyDescent="0.3">
      <c r="A849" s="128"/>
      <c r="B849" s="128"/>
      <c r="I849" s="129"/>
      <c r="Q849" s="120"/>
    </row>
    <row r="850" spans="1:17" s="69" customFormat="1" x14ac:dyDescent="0.3">
      <c r="A850" s="128"/>
      <c r="B850" s="128"/>
      <c r="I850" s="129"/>
      <c r="Q850" s="120"/>
    </row>
    <row r="851" spans="1:17" s="69" customFormat="1" x14ac:dyDescent="0.3">
      <c r="A851" s="128"/>
      <c r="B851" s="128"/>
      <c r="I851" s="129"/>
      <c r="Q851" s="120"/>
    </row>
    <row r="852" spans="1:17" s="69" customFormat="1" x14ac:dyDescent="0.3">
      <c r="A852" s="128"/>
      <c r="B852" s="128"/>
      <c r="I852" s="129"/>
      <c r="Q852" s="120"/>
    </row>
    <row r="853" spans="1:17" s="69" customFormat="1" x14ac:dyDescent="0.3">
      <c r="A853" s="128"/>
      <c r="B853" s="128"/>
      <c r="I853" s="129"/>
      <c r="Q853" s="120"/>
    </row>
    <row r="854" spans="1:17" s="69" customFormat="1" x14ac:dyDescent="0.3">
      <c r="A854" s="128"/>
      <c r="B854" s="128"/>
      <c r="I854" s="129"/>
      <c r="Q854" s="120"/>
    </row>
    <row r="855" spans="1:17" s="69" customFormat="1" x14ac:dyDescent="0.3">
      <c r="A855" s="128"/>
      <c r="B855" s="128"/>
      <c r="I855" s="129"/>
      <c r="Q855" s="120"/>
    </row>
    <row r="856" spans="1:17" s="69" customFormat="1" x14ac:dyDescent="0.3">
      <c r="A856" s="128"/>
      <c r="B856" s="128"/>
      <c r="I856" s="129"/>
      <c r="Q856" s="120"/>
    </row>
    <row r="857" spans="1:17" s="69" customFormat="1" x14ac:dyDescent="0.3">
      <c r="A857" s="128"/>
      <c r="B857" s="128"/>
      <c r="I857" s="129"/>
      <c r="Q857" s="120"/>
    </row>
    <row r="858" spans="1:17" s="69" customFormat="1" x14ac:dyDescent="0.3">
      <c r="A858" s="128"/>
      <c r="B858" s="128"/>
      <c r="I858" s="129"/>
      <c r="Q858" s="120"/>
    </row>
    <row r="859" spans="1:17" s="69" customFormat="1" x14ac:dyDescent="0.3">
      <c r="A859" s="128"/>
      <c r="B859" s="128"/>
      <c r="I859" s="129"/>
      <c r="Q859" s="120"/>
    </row>
    <row r="860" spans="1:17" s="69" customFormat="1" x14ac:dyDescent="0.3">
      <c r="A860" s="128"/>
      <c r="B860" s="128"/>
      <c r="I860" s="129"/>
      <c r="Q860" s="120"/>
    </row>
    <row r="861" spans="1:17" s="69" customFormat="1" x14ac:dyDescent="0.3">
      <c r="A861" s="128"/>
      <c r="B861" s="128"/>
      <c r="I861" s="129"/>
      <c r="Q861" s="120"/>
    </row>
    <row r="862" spans="1:17" s="69" customFormat="1" x14ac:dyDescent="0.3">
      <c r="A862" s="128"/>
      <c r="B862" s="128"/>
      <c r="I862" s="129"/>
      <c r="Q862" s="120"/>
    </row>
    <row r="863" spans="1:17" s="69" customFormat="1" x14ac:dyDescent="0.3">
      <c r="A863" s="128"/>
      <c r="B863" s="128"/>
      <c r="I863" s="129"/>
      <c r="Q863" s="120"/>
    </row>
    <row r="864" spans="1:17" s="69" customFormat="1" x14ac:dyDescent="0.3">
      <c r="A864" s="128"/>
      <c r="B864" s="128"/>
      <c r="I864" s="129"/>
      <c r="Q864" s="120"/>
    </row>
    <row r="865" spans="1:17" s="69" customFormat="1" x14ac:dyDescent="0.3">
      <c r="A865" s="128"/>
      <c r="B865" s="128"/>
      <c r="I865" s="129"/>
      <c r="Q865" s="120"/>
    </row>
    <row r="866" spans="1:17" s="69" customFormat="1" x14ac:dyDescent="0.3">
      <c r="A866" s="128"/>
      <c r="B866" s="128"/>
      <c r="I866" s="129"/>
      <c r="Q866" s="120"/>
    </row>
    <row r="867" spans="1:17" s="69" customFormat="1" x14ac:dyDescent="0.3">
      <c r="A867" s="128"/>
      <c r="B867" s="128"/>
      <c r="I867" s="129"/>
      <c r="Q867" s="120"/>
    </row>
    <row r="868" spans="1:17" s="69" customFormat="1" x14ac:dyDescent="0.3">
      <c r="A868" s="128"/>
      <c r="B868" s="128"/>
      <c r="I868" s="129"/>
      <c r="Q868" s="120"/>
    </row>
    <row r="869" spans="1:17" s="69" customFormat="1" x14ac:dyDescent="0.3">
      <c r="A869" s="128"/>
      <c r="B869" s="128"/>
      <c r="I869" s="129"/>
      <c r="Q869" s="120"/>
    </row>
    <row r="870" spans="1:17" s="69" customFormat="1" x14ac:dyDescent="0.3">
      <c r="A870" s="128"/>
      <c r="B870" s="128"/>
      <c r="I870" s="129"/>
      <c r="Q870" s="120"/>
    </row>
    <row r="871" spans="1:17" s="69" customFormat="1" x14ac:dyDescent="0.3">
      <c r="A871" s="128"/>
      <c r="B871" s="128"/>
      <c r="I871" s="129"/>
      <c r="Q871" s="120"/>
    </row>
    <row r="872" spans="1:17" s="69" customFormat="1" x14ac:dyDescent="0.3">
      <c r="A872" s="128"/>
      <c r="B872" s="128"/>
      <c r="I872" s="129"/>
      <c r="Q872" s="120"/>
    </row>
    <row r="873" spans="1:17" s="69" customFormat="1" x14ac:dyDescent="0.3">
      <c r="A873" s="128"/>
      <c r="B873" s="128"/>
      <c r="I873" s="129"/>
      <c r="Q873" s="120"/>
    </row>
    <row r="874" spans="1:17" s="69" customFormat="1" x14ac:dyDescent="0.3">
      <c r="A874" s="128"/>
      <c r="B874" s="128"/>
      <c r="I874" s="129"/>
      <c r="Q874" s="120"/>
    </row>
    <row r="875" spans="1:17" s="69" customFormat="1" x14ac:dyDescent="0.3">
      <c r="A875" s="128"/>
      <c r="B875" s="128"/>
      <c r="I875" s="129"/>
      <c r="Q875" s="120"/>
    </row>
    <row r="876" spans="1:17" s="69" customFormat="1" x14ac:dyDescent="0.3">
      <c r="A876" s="128"/>
      <c r="B876" s="128"/>
      <c r="I876" s="129"/>
      <c r="Q876" s="120"/>
    </row>
    <row r="877" spans="1:17" s="69" customFormat="1" x14ac:dyDescent="0.3">
      <c r="A877" s="128"/>
      <c r="B877" s="128"/>
      <c r="I877" s="129"/>
      <c r="Q877" s="120"/>
    </row>
    <row r="878" spans="1:17" s="69" customFormat="1" x14ac:dyDescent="0.3">
      <c r="A878" s="128"/>
      <c r="B878" s="128"/>
      <c r="I878" s="129"/>
      <c r="Q878" s="120"/>
    </row>
    <row r="879" spans="1:17" s="69" customFormat="1" x14ac:dyDescent="0.3">
      <c r="A879" s="128"/>
      <c r="B879" s="128"/>
      <c r="I879" s="129"/>
      <c r="Q879" s="120"/>
    </row>
    <row r="880" spans="1:17" s="69" customFormat="1" x14ac:dyDescent="0.3">
      <c r="A880" s="128"/>
      <c r="B880" s="128"/>
      <c r="I880" s="129"/>
      <c r="Q880" s="120"/>
    </row>
    <row r="881" spans="1:17" s="69" customFormat="1" x14ac:dyDescent="0.3">
      <c r="A881" s="128"/>
      <c r="B881" s="128"/>
      <c r="I881" s="129"/>
      <c r="Q881" s="120"/>
    </row>
    <row r="882" spans="1:17" s="69" customFormat="1" x14ac:dyDescent="0.3">
      <c r="A882" s="128"/>
      <c r="B882" s="128"/>
      <c r="I882" s="129"/>
      <c r="Q882" s="120"/>
    </row>
    <row r="883" spans="1:17" s="69" customFormat="1" x14ac:dyDescent="0.3">
      <c r="A883" s="128"/>
      <c r="B883" s="128"/>
      <c r="I883" s="129"/>
      <c r="Q883" s="120"/>
    </row>
    <row r="884" spans="1:17" s="69" customFormat="1" x14ac:dyDescent="0.3">
      <c r="A884" s="128"/>
      <c r="B884" s="128"/>
      <c r="I884" s="129"/>
      <c r="Q884" s="120"/>
    </row>
    <row r="885" spans="1:17" s="69" customFormat="1" x14ac:dyDescent="0.3">
      <c r="A885" s="128"/>
      <c r="B885" s="128"/>
      <c r="I885" s="129"/>
      <c r="Q885" s="120"/>
    </row>
    <row r="886" spans="1:17" s="69" customFormat="1" x14ac:dyDescent="0.3">
      <c r="A886" s="128"/>
      <c r="B886" s="128"/>
      <c r="I886" s="129"/>
      <c r="Q886" s="120"/>
    </row>
    <row r="887" spans="1:17" s="69" customFormat="1" x14ac:dyDescent="0.3">
      <c r="A887" s="128"/>
      <c r="B887" s="128"/>
      <c r="I887" s="129"/>
      <c r="Q887" s="120"/>
    </row>
    <row r="888" spans="1:17" s="69" customFormat="1" x14ac:dyDescent="0.3">
      <c r="A888" s="128"/>
      <c r="B888" s="128"/>
      <c r="I888" s="129"/>
      <c r="Q888" s="120"/>
    </row>
    <row r="889" spans="1:17" s="69" customFormat="1" x14ac:dyDescent="0.3">
      <c r="A889" s="128"/>
      <c r="B889" s="128"/>
      <c r="I889" s="129"/>
      <c r="Q889" s="120"/>
    </row>
    <row r="890" spans="1:17" s="69" customFormat="1" x14ac:dyDescent="0.3">
      <c r="A890" s="128"/>
      <c r="B890" s="128"/>
      <c r="I890" s="129"/>
      <c r="Q890" s="120"/>
    </row>
    <row r="891" spans="1:17" s="69" customFormat="1" x14ac:dyDescent="0.3">
      <c r="A891" s="128"/>
      <c r="B891" s="128"/>
      <c r="I891" s="129"/>
      <c r="Q891" s="120"/>
    </row>
    <row r="892" spans="1:17" s="69" customFormat="1" x14ac:dyDescent="0.3">
      <c r="A892" s="128"/>
      <c r="B892" s="128"/>
      <c r="I892" s="129"/>
      <c r="Q892" s="120"/>
    </row>
    <row r="893" spans="1:17" s="69" customFormat="1" x14ac:dyDescent="0.3">
      <c r="A893" s="128"/>
      <c r="B893" s="128"/>
      <c r="I893" s="129"/>
      <c r="Q893" s="120"/>
    </row>
    <row r="894" spans="1:17" s="69" customFormat="1" x14ac:dyDescent="0.3">
      <c r="A894" s="128"/>
      <c r="B894" s="128"/>
      <c r="I894" s="129"/>
      <c r="Q894" s="120"/>
    </row>
    <row r="895" spans="1:17" s="69" customFormat="1" x14ac:dyDescent="0.3">
      <c r="A895" s="128"/>
      <c r="B895" s="128"/>
      <c r="I895" s="129"/>
      <c r="Q895" s="120"/>
    </row>
    <row r="896" spans="1:17" s="69" customFormat="1" x14ac:dyDescent="0.3">
      <c r="A896" s="128"/>
      <c r="B896" s="128"/>
      <c r="I896" s="129"/>
      <c r="Q896" s="120"/>
    </row>
    <row r="897" spans="1:17" s="69" customFormat="1" x14ac:dyDescent="0.3">
      <c r="A897" s="128"/>
      <c r="B897" s="128"/>
      <c r="I897" s="129"/>
      <c r="Q897" s="120"/>
    </row>
    <row r="898" spans="1:17" s="69" customFormat="1" x14ac:dyDescent="0.3">
      <c r="A898" s="128"/>
      <c r="B898" s="128"/>
      <c r="I898" s="129"/>
      <c r="Q898" s="120"/>
    </row>
    <row r="899" spans="1:17" s="69" customFormat="1" x14ac:dyDescent="0.3">
      <c r="A899" s="128"/>
      <c r="B899" s="128"/>
      <c r="I899" s="129"/>
      <c r="Q899" s="120"/>
    </row>
    <row r="900" spans="1:17" s="69" customFormat="1" x14ac:dyDescent="0.3">
      <c r="A900" s="128"/>
      <c r="B900" s="128"/>
      <c r="I900" s="129"/>
      <c r="Q900" s="120"/>
    </row>
    <row r="901" spans="1:17" s="69" customFormat="1" x14ac:dyDescent="0.3">
      <c r="A901" s="128"/>
      <c r="B901" s="128"/>
      <c r="I901" s="129"/>
      <c r="Q901" s="120"/>
    </row>
    <row r="902" spans="1:17" s="69" customFormat="1" x14ac:dyDescent="0.3">
      <c r="A902" s="128"/>
      <c r="B902" s="128"/>
      <c r="I902" s="129"/>
      <c r="Q902" s="120"/>
    </row>
    <row r="903" spans="1:17" s="69" customFormat="1" x14ac:dyDescent="0.3">
      <c r="A903" s="128"/>
      <c r="B903" s="128"/>
      <c r="I903" s="129"/>
      <c r="Q903" s="120"/>
    </row>
    <row r="904" spans="1:17" s="69" customFormat="1" x14ac:dyDescent="0.3">
      <c r="A904" s="128"/>
      <c r="B904" s="128"/>
      <c r="I904" s="129"/>
      <c r="Q904" s="120"/>
    </row>
    <row r="905" spans="1:17" s="69" customFormat="1" x14ac:dyDescent="0.3">
      <c r="A905" s="128"/>
      <c r="B905" s="128"/>
      <c r="I905" s="129"/>
      <c r="Q905" s="120"/>
    </row>
    <row r="906" spans="1:17" s="69" customFormat="1" x14ac:dyDescent="0.3">
      <c r="A906" s="128"/>
      <c r="B906" s="128"/>
      <c r="I906" s="129"/>
      <c r="Q906" s="120"/>
    </row>
    <row r="907" spans="1:17" s="69" customFormat="1" x14ac:dyDescent="0.3">
      <c r="A907" s="128"/>
      <c r="B907" s="128"/>
      <c r="I907" s="129"/>
      <c r="Q907" s="120"/>
    </row>
    <row r="908" spans="1:17" s="69" customFormat="1" x14ac:dyDescent="0.3">
      <c r="A908" s="128"/>
      <c r="B908" s="128"/>
      <c r="I908" s="129"/>
      <c r="Q908" s="120"/>
    </row>
    <row r="909" spans="1:17" s="69" customFormat="1" x14ac:dyDescent="0.3">
      <c r="A909" s="128"/>
      <c r="B909" s="128"/>
      <c r="I909" s="129"/>
      <c r="Q909" s="120"/>
    </row>
    <row r="910" spans="1:17" s="69" customFormat="1" x14ac:dyDescent="0.3">
      <c r="A910" s="128"/>
      <c r="B910" s="128"/>
      <c r="I910" s="129"/>
      <c r="Q910" s="120"/>
    </row>
    <row r="911" spans="1:17" s="69" customFormat="1" x14ac:dyDescent="0.3">
      <c r="A911" s="128"/>
      <c r="B911" s="128"/>
      <c r="I911" s="129"/>
      <c r="Q911" s="120"/>
    </row>
    <row r="912" spans="1:17" s="69" customFormat="1" x14ac:dyDescent="0.3">
      <c r="A912" s="128"/>
      <c r="B912" s="128"/>
      <c r="I912" s="129"/>
      <c r="Q912" s="120"/>
    </row>
    <row r="913" spans="1:17" s="69" customFormat="1" x14ac:dyDescent="0.3">
      <c r="A913" s="128"/>
      <c r="B913" s="128"/>
      <c r="I913" s="129"/>
      <c r="Q913" s="120"/>
    </row>
    <row r="914" spans="1:17" s="69" customFormat="1" x14ac:dyDescent="0.3">
      <c r="A914" s="128"/>
      <c r="B914" s="128"/>
      <c r="I914" s="129"/>
      <c r="Q914" s="120"/>
    </row>
    <row r="915" spans="1:17" s="69" customFormat="1" x14ac:dyDescent="0.3">
      <c r="A915" s="128"/>
      <c r="B915" s="128"/>
      <c r="I915" s="129"/>
      <c r="Q915" s="120"/>
    </row>
    <row r="916" spans="1:17" s="69" customFormat="1" x14ac:dyDescent="0.3">
      <c r="A916" s="128"/>
      <c r="B916" s="128"/>
      <c r="I916" s="129"/>
      <c r="Q916" s="120"/>
    </row>
    <row r="917" spans="1:17" s="69" customFormat="1" x14ac:dyDescent="0.3">
      <c r="A917" s="128"/>
      <c r="B917" s="128"/>
      <c r="I917" s="129"/>
      <c r="Q917" s="120"/>
    </row>
    <row r="918" spans="1:17" s="69" customFormat="1" x14ac:dyDescent="0.3">
      <c r="A918" s="128"/>
      <c r="B918" s="128"/>
      <c r="I918" s="129"/>
      <c r="Q918" s="120"/>
    </row>
    <row r="919" spans="1:17" s="69" customFormat="1" x14ac:dyDescent="0.3">
      <c r="A919" s="128"/>
      <c r="B919" s="128"/>
      <c r="I919" s="129"/>
      <c r="Q919" s="120"/>
    </row>
    <row r="920" spans="1:17" s="69" customFormat="1" x14ac:dyDescent="0.3">
      <c r="A920" s="128"/>
      <c r="B920" s="128"/>
      <c r="I920" s="129"/>
      <c r="Q920" s="120"/>
    </row>
    <row r="921" spans="1:17" s="69" customFormat="1" x14ac:dyDescent="0.3">
      <c r="A921" s="128"/>
      <c r="B921" s="128"/>
      <c r="I921" s="129"/>
      <c r="Q921" s="120"/>
    </row>
    <row r="922" spans="1:17" s="69" customFormat="1" x14ac:dyDescent="0.3">
      <c r="A922" s="128"/>
      <c r="B922" s="128"/>
      <c r="I922" s="129"/>
      <c r="Q922" s="120"/>
    </row>
    <row r="923" spans="1:17" s="69" customFormat="1" x14ac:dyDescent="0.3">
      <c r="A923" s="128"/>
      <c r="B923" s="128"/>
      <c r="I923" s="129"/>
      <c r="Q923" s="120"/>
    </row>
    <row r="924" spans="1:17" s="69" customFormat="1" x14ac:dyDescent="0.3">
      <c r="A924" s="128"/>
      <c r="B924" s="128"/>
      <c r="I924" s="129"/>
      <c r="Q924" s="120"/>
    </row>
    <row r="925" spans="1:17" s="69" customFormat="1" x14ac:dyDescent="0.3">
      <c r="A925" s="128"/>
      <c r="B925" s="128"/>
      <c r="I925" s="129"/>
      <c r="Q925" s="120"/>
    </row>
    <row r="926" spans="1:17" s="69" customFormat="1" x14ac:dyDescent="0.3">
      <c r="A926" s="128"/>
      <c r="B926" s="128"/>
      <c r="I926" s="129"/>
      <c r="Q926" s="120"/>
    </row>
    <row r="927" spans="1:17" s="69" customFormat="1" x14ac:dyDescent="0.3">
      <c r="A927" s="128"/>
      <c r="B927" s="128"/>
      <c r="I927" s="129"/>
      <c r="Q927" s="120"/>
    </row>
    <row r="928" spans="1:17" s="69" customFormat="1" x14ac:dyDescent="0.3">
      <c r="A928" s="128"/>
      <c r="B928" s="128"/>
      <c r="I928" s="129"/>
      <c r="Q928" s="120"/>
    </row>
    <row r="929" spans="1:17" s="69" customFormat="1" x14ac:dyDescent="0.3">
      <c r="A929" s="128"/>
      <c r="B929" s="128"/>
      <c r="I929" s="129"/>
      <c r="Q929" s="120"/>
    </row>
    <row r="930" spans="1:17" s="69" customFormat="1" x14ac:dyDescent="0.3">
      <c r="A930" s="128"/>
      <c r="B930" s="128"/>
      <c r="I930" s="129"/>
      <c r="Q930" s="120"/>
    </row>
    <row r="931" spans="1:17" s="69" customFormat="1" x14ac:dyDescent="0.3">
      <c r="A931" s="128"/>
      <c r="B931" s="128"/>
      <c r="I931" s="129"/>
      <c r="Q931" s="120"/>
    </row>
    <row r="932" spans="1:17" s="69" customFormat="1" x14ac:dyDescent="0.3">
      <c r="A932" s="128"/>
      <c r="B932" s="128"/>
      <c r="I932" s="129"/>
      <c r="Q932" s="120"/>
    </row>
    <row r="933" spans="1:17" s="69" customFormat="1" x14ac:dyDescent="0.3">
      <c r="A933" s="128"/>
      <c r="B933" s="128"/>
      <c r="I933" s="129"/>
      <c r="Q933" s="120"/>
    </row>
    <row r="934" spans="1:17" s="69" customFormat="1" x14ac:dyDescent="0.3">
      <c r="A934" s="128"/>
      <c r="B934" s="128"/>
      <c r="I934" s="129"/>
      <c r="Q934" s="120"/>
    </row>
    <row r="935" spans="1:17" s="69" customFormat="1" x14ac:dyDescent="0.3">
      <c r="A935" s="128"/>
      <c r="B935" s="128"/>
      <c r="I935" s="129"/>
      <c r="Q935" s="120"/>
    </row>
    <row r="936" spans="1:17" s="69" customFormat="1" x14ac:dyDescent="0.3">
      <c r="A936" s="128"/>
      <c r="B936" s="128"/>
      <c r="I936" s="129"/>
      <c r="Q936" s="120"/>
    </row>
    <row r="937" spans="1:17" s="69" customFormat="1" x14ac:dyDescent="0.3">
      <c r="A937" s="128"/>
      <c r="B937" s="128"/>
      <c r="I937" s="129"/>
      <c r="Q937" s="120"/>
    </row>
    <row r="938" spans="1:17" s="69" customFormat="1" x14ac:dyDescent="0.3">
      <c r="A938" s="128"/>
      <c r="B938" s="128"/>
      <c r="I938" s="129"/>
      <c r="Q938" s="120"/>
    </row>
    <row r="939" spans="1:17" s="69" customFormat="1" x14ac:dyDescent="0.3">
      <c r="A939" s="128"/>
      <c r="B939" s="128"/>
      <c r="I939" s="129"/>
      <c r="Q939" s="120"/>
    </row>
    <row r="940" spans="1:17" s="69" customFormat="1" x14ac:dyDescent="0.3">
      <c r="A940" s="128"/>
      <c r="B940" s="128"/>
      <c r="I940" s="129"/>
      <c r="Q940" s="120"/>
    </row>
    <row r="941" spans="1:17" s="69" customFormat="1" x14ac:dyDescent="0.3">
      <c r="A941" s="128"/>
      <c r="B941" s="128"/>
      <c r="I941" s="129"/>
      <c r="Q941" s="120"/>
    </row>
    <row r="942" spans="1:17" s="69" customFormat="1" x14ac:dyDescent="0.3">
      <c r="A942" s="128"/>
      <c r="B942" s="128"/>
      <c r="I942" s="129"/>
      <c r="Q942" s="120"/>
    </row>
    <row r="943" spans="1:17" s="69" customFormat="1" x14ac:dyDescent="0.3">
      <c r="A943" s="128"/>
      <c r="B943" s="128"/>
      <c r="I943" s="129"/>
      <c r="Q943" s="120"/>
    </row>
    <row r="944" spans="1:17" s="69" customFormat="1" x14ac:dyDescent="0.3">
      <c r="A944" s="128"/>
      <c r="B944" s="128"/>
      <c r="I944" s="129"/>
      <c r="Q944" s="120"/>
    </row>
    <row r="945" spans="1:17" s="69" customFormat="1" x14ac:dyDescent="0.3">
      <c r="A945" s="128"/>
      <c r="B945" s="128"/>
      <c r="I945" s="129"/>
      <c r="Q945" s="120"/>
    </row>
    <row r="946" spans="1:17" s="69" customFormat="1" x14ac:dyDescent="0.3">
      <c r="A946" s="128"/>
      <c r="B946" s="128"/>
      <c r="I946" s="129"/>
      <c r="Q946" s="120"/>
    </row>
    <row r="947" spans="1:17" s="69" customFormat="1" x14ac:dyDescent="0.3">
      <c r="A947" s="128"/>
      <c r="B947" s="128"/>
      <c r="I947" s="129"/>
      <c r="Q947" s="120"/>
    </row>
    <row r="948" spans="1:17" s="69" customFormat="1" x14ac:dyDescent="0.3">
      <c r="A948" s="128"/>
      <c r="B948" s="128"/>
      <c r="I948" s="129"/>
      <c r="Q948" s="120"/>
    </row>
    <row r="949" spans="1:17" s="69" customFormat="1" x14ac:dyDescent="0.3">
      <c r="A949" s="128"/>
      <c r="B949" s="128"/>
      <c r="I949" s="129"/>
      <c r="Q949" s="120"/>
    </row>
    <row r="950" spans="1:17" s="69" customFormat="1" x14ac:dyDescent="0.3">
      <c r="A950" s="128"/>
      <c r="B950" s="128"/>
      <c r="I950" s="129"/>
      <c r="Q950" s="120"/>
    </row>
    <row r="951" spans="1:17" s="69" customFormat="1" x14ac:dyDescent="0.3">
      <c r="A951" s="128"/>
      <c r="B951" s="128"/>
      <c r="I951" s="129"/>
      <c r="Q951" s="120"/>
    </row>
    <row r="952" spans="1:17" s="69" customFormat="1" x14ac:dyDescent="0.3">
      <c r="A952" s="128"/>
      <c r="B952" s="128"/>
      <c r="I952" s="129"/>
      <c r="Q952" s="120"/>
    </row>
    <row r="953" spans="1:17" s="69" customFormat="1" x14ac:dyDescent="0.3">
      <c r="A953" s="128"/>
      <c r="B953" s="128"/>
      <c r="I953" s="129"/>
      <c r="Q953" s="120"/>
    </row>
    <row r="954" spans="1:17" s="69" customFormat="1" x14ac:dyDescent="0.3">
      <c r="A954" s="128"/>
      <c r="B954" s="128"/>
      <c r="I954" s="129"/>
      <c r="Q954" s="120"/>
    </row>
    <row r="955" spans="1:17" s="69" customFormat="1" x14ac:dyDescent="0.3">
      <c r="A955" s="128"/>
      <c r="B955" s="128"/>
      <c r="I955" s="129"/>
      <c r="Q955" s="120"/>
    </row>
    <row r="956" spans="1:17" s="69" customFormat="1" x14ac:dyDescent="0.3">
      <c r="A956" s="128"/>
      <c r="B956" s="128"/>
      <c r="I956" s="129"/>
      <c r="Q956" s="120"/>
    </row>
    <row r="957" spans="1:17" s="69" customFormat="1" x14ac:dyDescent="0.3">
      <c r="A957" s="128"/>
      <c r="B957" s="128"/>
      <c r="I957" s="129"/>
      <c r="Q957" s="120"/>
    </row>
    <row r="958" spans="1:17" s="69" customFormat="1" x14ac:dyDescent="0.3">
      <c r="A958" s="128"/>
      <c r="B958" s="128"/>
      <c r="I958" s="129"/>
      <c r="Q958" s="120"/>
    </row>
    <row r="959" spans="1:17" s="69" customFormat="1" x14ac:dyDescent="0.3">
      <c r="A959" s="128"/>
      <c r="B959" s="128"/>
      <c r="I959" s="129"/>
      <c r="Q959" s="120"/>
    </row>
    <row r="960" spans="1:17" s="69" customFormat="1" x14ac:dyDescent="0.3">
      <c r="A960" s="128"/>
      <c r="B960" s="128"/>
      <c r="I960" s="129"/>
      <c r="Q960" s="120"/>
    </row>
    <row r="961" spans="1:17" s="69" customFormat="1" x14ac:dyDescent="0.3">
      <c r="A961" s="128"/>
      <c r="B961" s="128"/>
      <c r="I961" s="129"/>
      <c r="Q961" s="120"/>
    </row>
    <row r="962" spans="1:17" s="69" customFormat="1" x14ac:dyDescent="0.3">
      <c r="A962" s="128"/>
      <c r="B962" s="128"/>
      <c r="I962" s="129"/>
      <c r="Q962" s="120"/>
    </row>
    <row r="963" spans="1:17" s="69" customFormat="1" x14ac:dyDescent="0.3">
      <c r="A963" s="128"/>
      <c r="B963" s="128"/>
      <c r="I963" s="129"/>
      <c r="Q963" s="120"/>
    </row>
    <row r="964" spans="1:17" s="69" customFormat="1" x14ac:dyDescent="0.3">
      <c r="A964" s="128"/>
      <c r="B964" s="128"/>
      <c r="I964" s="129"/>
      <c r="Q964" s="120"/>
    </row>
    <row r="965" spans="1:17" s="69" customFormat="1" x14ac:dyDescent="0.3">
      <c r="A965" s="128"/>
      <c r="B965" s="128"/>
      <c r="I965" s="129"/>
      <c r="Q965" s="120"/>
    </row>
    <row r="966" spans="1:17" s="69" customFormat="1" x14ac:dyDescent="0.3">
      <c r="A966" s="128"/>
      <c r="B966" s="128"/>
      <c r="I966" s="129"/>
      <c r="Q966" s="120"/>
    </row>
    <row r="967" spans="1:17" s="69" customFormat="1" x14ac:dyDescent="0.3">
      <c r="A967" s="128"/>
      <c r="B967" s="128"/>
      <c r="I967" s="129"/>
      <c r="Q967" s="120"/>
    </row>
    <row r="968" spans="1:17" s="69" customFormat="1" x14ac:dyDescent="0.3">
      <c r="A968" s="128"/>
      <c r="B968" s="128"/>
      <c r="I968" s="129"/>
      <c r="Q968" s="120"/>
    </row>
    <row r="969" spans="1:17" s="69" customFormat="1" x14ac:dyDescent="0.3">
      <c r="A969" s="128"/>
      <c r="B969" s="128"/>
      <c r="I969" s="129"/>
      <c r="Q969" s="120"/>
    </row>
    <row r="970" spans="1:17" s="69" customFormat="1" x14ac:dyDescent="0.3">
      <c r="A970" s="128"/>
      <c r="B970" s="128"/>
      <c r="I970" s="129"/>
      <c r="Q970" s="120"/>
    </row>
    <row r="971" spans="1:17" s="69" customFormat="1" x14ac:dyDescent="0.3">
      <c r="A971" s="128"/>
      <c r="B971" s="128"/>
      <c r="I971" s="129"/>
      <c r="Q971" s="120"/>
    </row>
    <row r="972" spans="1:17" s="69" customFormat="1" x14ac:dyDescent="0.3">
      <c r="A972" s="128"/>
      <c r="B972" s="128"/>
      <c r="I972" s="129"/>
      <c r="Q972" s="120"/>
    </row>
    <row r="973" spans="1:17" s="69" customFormat="1" x14ac:dyDescent="0.3">
      <c r="A973" s="128"/>
      <c r="B973" s="128"/>
      <c r="I973" s="129"/>
      <c r="Q973" s="120"/>
    </row>
    <row r="974" spans="1:17" s="69" customFormat="1" x14ac:dyDescent="0.3">
      <c r="A974" s="128"/>
      <c r="B974" s="128"/>
      <c r="I974" s="129"/>
      <c r="Q974" s="120"/>
    </row>
    <row r="975" spans="1:17" s="69" customFormat="1" x14ac:dyDescent="0.3">
      <c r="A975" s="128"/>
      <c r="B975" s="128"/>
      <c r="I975" s="129"/>
      <c r="Q975" s="120"/>
    </row>
    <row r="976" spans="1:17" s="69" customFormat="1" x14ac:dyDescent="0.3">
      <c r="A976" s="128"/>
      <c r="B976" s="128"/>
      <c r="I976" s="129"/>
      <c r="Q976" s="120"/>
    </row>
    <row r="977" spans="1:17" s="69" customFormat="1" x14ac:dyDescent="0.3">
      <c r="A977" s="128"/>
      <c r="B977" s="128"/>
      <c r="I977" s="129"/>
      <c r="Q977" s="120"/>
    </row>
    <row r="978" spans="1:17" s="69" customFormat="1" x14ac:dyDescent="0.3">
      <c r="A978" s="128"/>
      <c r="B978" s="128"/>
      <c r="I978" s="129"/>
      <c r="Q978" s="120"/>
    </row>
    <row r="979" spans="1:17" s="69" customFormat="1" x14ac:dyDescent="0.3">
      <c r="A979" s="128"/>
      <c r="B979" s="128"/>
      <c r="I979" s="129"/>
      <c r="Q979" s="120"/>
    </row>
    <row r="980" spans="1:17" s="69" customFormat="1" x14ac:dyDescent="0.3">
      <c r="A980" s="128"/>
      <c r="B980" s="128"/>
      <c r="I980" s="129"/>
      <c r="Q980" s="120"/>
    </row>
    <row r="981" spans="1:17" s="69" customFormat="1" x14ac:dyDescent="0.3">
      <c r="A981" s="128"/>
      <c r="B981" s="128"/>
      <c r="I981" s="129"/>
      <c r="Q981" s="120"/>
    </row>
    <row r="982" spans="1:17" s="69" customFormat="1" x14ac:dyDescent="0.3">
      <c r="A982" s="128"/>
      <c r="B982" s="128"/>
      <c r="I982" s="129"/>
      <c r="Q982" s="120"/>
    </row>
    <row r="983" spans="1:17" s="69" customFormat="1" x14ac:dyDescent="0.3">
      <c r="A983" s="128"/>
      <c r="B983" s="128"/>
      <c r="I983" s="129"/>
      <c r="Q983" s="120"/>
    </row>
    <row r="984" spans="1:17" s="69" customFormat="1" x14ac:dyDescent="0.3">
      <c r="A984" s="128"/>
      <c r="B984" s="128"/>
      <c r="I984" s="129"/>
      <c r="Q984" s="120"/>
    </row>
    <row r="985" spans="1:17" s="69" customFormat="1" x14ac:dyDescent="0.3">
      <c r="A985" s="128"/>
      <c r="B985" s="128"/>
      <c r="I985" s="129"/>
      <c r="Q985" s="120"/>
    </row>
    <row r="986" spans="1:17" s="69" customFormat="1" x14ac:dyDescent="0.3">
      <c r="A986" s="128"/>
      <c r="B986" s="128"/>
      <c r="I986" s="129"/>
      <c r="Q986" s="120"/>
    </row>
    <row r="987" spans="1:17" s="69" customFormat="1" x14ac:dyDescent="0.3">
      <c r="A987" s="128"/>
      <c r="B987" s="128"/>
      <c r="I987" s="129"/>
      <c r="Q987" s="120"/>
    </row>
    <row r="988" spans="1:17" s="69" customFormat="1" x14ac:dyDescent="0.3">
      <c r="A988" s="128"/>
      <c r="B988" s="128"/>
      <c r="I988" s="129"/>
      <c r="Q988" s="120"/>
    </row>
    <row r="989" spans="1:17" s="69" customFormat="1" x14ac:dyDescent="0.3">
      <c r="A989" s="128"/>
      <c r="B989" s="128"/>
      <c r="I989" s="129"/>
      <c r="Q989" s="120"/>
    </row>
    <row r="990" spans="1:17" s="69" customFormat="1" x14ac:dyDescent="0.3">
      <c r="A990" s="128"/>
      <c r="B990" s="128"/>
      <c r="I990" s="129"/>
      <c r="Q990" s="120"/>
    </row>
    <row r="991" spans="1:17" s="69" customFormat="1" x14ac:dyDescent="0.3">
      <c r="A991" s="128"/>
      <c r="B991" s="128"/>
      <c r="I991" s="129"/>
      <c r="Q991" s="120"/>
    </row>
    <row r="992" spans="1:17" s="69" customFormat="1" x14ac:dyDescent="0.3">
      <c r="A992" s="128"/>
      <c r="B992" s="128"/>
      <c r="I992" s="129"/>
      <c r="Q992" s="120"/>
    </row>
    <row r="993" spans="1:17" s="69" customFormat="1" x14ac:dyDescent="0.3">
      <c r="A993" s="128"/>
      <c r="B993" s="128"/>
      <c r="I993" s="129"/>
      <c r="Q993" s="120"/>
    </row>
    <row r="994" spans="1:17" s="69" customFormat="1" x14ac:dyDescent="0.3">
      <c r="A994" s="128"/>
      <c r="B994" s="128"/>
      <c r="I994" s="129"/>
      <c r="Q994" s="120"/>
    </row>
    <row r="995" spans="1:17" s="69" customFormat="1" x14ac:dyDescent="0.3">
      <c r="A995" s="128"/>
      <c r="B995" s="128"/>
      <c r="I995" s="129"/>
      <c r="Q995" s="120"/>
    </row>
    <row r="996" spans="1:17" s="69" customFormat="1" x14ac:dyDescent="0.3">
      <c r="A996" s="128"/>
      <c r="B996" s="128"/>
      <c r="I996" s="129"/>
      <c r="Q996" s="120"/>
    </row>
    <row r="997" spans="1:17" s="69" customFormat="1" x14ac:dyDescent="0.3">
      <c r="A997" s="128"/>
      <c r="B997" s="128"/>
      <c r="I997" s="129"/>
      <c r="Q997" s="120"/>
    </row>
    <row r="998" spans="1:17" s="69" customFormat="1" x14ac:dyDescent="0.3">
      <c r="A998" s="128"/>
      <c r="B998" s="128"/>
      <c r="I998" s="129"/>
      <c r="Q998" s="120"/>
    </row>
    <row r="999" spans="1:17" s="69" customFormat="1" x14ac:dyDescent="0.3">
      <c r="A999" s="128"/>
      <c r="B999" s="128"/>
      <c r="I999" s="129"/>
      <c r="Q999" s="120"/>
    </row>
    <row r="1000" spans="1:17" s="69" customFormat="1" x14ac:dyDescent="0.3">
      <c r="A1000" s="128"/>
      <c r="B1000" s="128"/>
      <c r="I1000" s="129"/>
      <c r="Q1000" s="120"/>
    </row>
    <row r="1001" spans="1:17" s="69" customFormat="1" x14ac:dyDescent="0.3">
      <c r="A1001" s="128"/>
      <c r="B1001" s="128"/>
      <c r="I1001" s="129"/>
      <c r="Q1001" s="120"/>
    </row>
    <row r="1002" spans="1:17" s="69" customFormat="1" x14ac:dyDescent="0.3">
      <c r="A1002" s="128"/>
      <c r="B1002" s="128"/>
      <c r="I1002" s="129"/>
      <c r="Q1002" s="120"/>
    </row>
    <row r="1003" spans="1:17" s="69" customFormat="1" x14ac:dyDescent="0.3">
      <c r="A1003" s="128"/>
      <c r="B1003" s="128"/>
      <c r="I1003" s="129"/>
      <c r="Q1003" s="120"/>
    </row>
    <row r="1004" spans="1:17" s="69" customFormat="1" x14ac:dyDescent="0.3">
      <c r="A1004" s="128"/>
      <c r="B1004" s="128"/>
      <c r="I1004" s="129"/>
      <c r="Q1004" s="120"/>
    </row>
    <row r="1005" spans="1:17" s="69" customFormat="1" x14ac:dyDescent="0.3">
      <c r="A1005" s="128"/>
      <c r="B1005" s="128"/>
      <c r="I1005" s="129"/>
      <c r="Q1005" s="120"/>
    </row>
    <row r="1006" spans="1:17" s="69" customFormat="1" x14ac:dyDescent="0.3">
      <c r="A1006" s="128"/>
      <c r="B1006" s="128"/>
      <c r="I1006" s="129"/>
      <c r="Q1006" s="120"/>
    </row>
    <row r="1007" spans="1:17" s="69" customFormat="1" x14ac:dyDescent="0.3">
      <c r="A1007" s="128"/>
      <c r="B1007" s="128"/>
      <c r="I1007" s="129"/>
      <c r="Q1007" s="120"/>
    </row>
    <row r="1008" spans="1:17" s="69" customFormat="1" x14ac:dyDescent="0.3">
      <c r="A1008" s="128"/>
      <c r="B1008" s="128"/>
      <c r="I1008" s="129"/>
      <c r="Q1008" s="120"/>
    </row>
    <row r="1009" spans="1:17" s="69" customFormat="1" x14ac:dyDescent="0.3">
      <c r="A1009" s="128"/>
      <c r="B1009" s="128"/>
      <c r="I1009" s="129"/>
      <c r="Q1009" s="120"/>
    </row>
    <row r="1010" spans="1:17" s="69" customFormat="1" x14ac:dyDescent="0.3">
      <c r="A1010" s="128"/>
      <c r="B1010" s="128"/>
      <c r="I1010" s="129"/>
      <c r="Q1010" s="120"/>
    </row>
    <row r="1011" spans="1:17" s="69" customFormat="1" x14ac:dyDescent="0.3">
      <c r="A1011" s="128"/>
      <c r="B1011" s="128"/>
      <c r="I1011" s="129"/>
      <c r="Q1011" s="120"/>
    </row>
    <row r="1012" spans="1:17" s="69" customFormat="1" x14ac:dyDescent="0.3">
      <c r="A1012" s="128"/>
      <c r="B1012" s="128"/>
      <c r="I1012" s="129"/>
      <c r="Q1012" s="120"/>
    </row>
    <row r="1013" spans="1:17" s="69" customFormat="1" x14ac:dyDescent="0.3">
      <c r="A1013" s="128"/>
      <c r="B1013" s="128"/>
      <c r="I1013" s="129"/>
      <c r="Q1013" s="120"/>
    </row>
    <row r="1014" spans="1:17" s="69" customFormat="1" x14ac:dyDescent="0.3">
      <c r="A1014" s="128"/>
      <c r="B1014" s="128"/>
      <c r="I1014" s="129"/>
      <c r="Q1014" s="120"/>
    </row>
    <row r="1015" spans="1:17" s="69" customFormat="1" x14ac:dyDescent="0.3">
      <c r="A1015" s="128"/>
      <c r="B1015" s="128"/>
      <c r="I1015" s="129"/>
      <c r="Q1015" s="120"/>
    </row>
    <row r="1016" spans="1:17" s="69" customFormat="1" x14ac:dyDescent="0.3">
      <c r="A1016" s="128"/>
      <c r="B1016" s="128"/>
      <c r="I1016" s="129"/>
      <c r="Q1016" s="120"/>
    </row>
    <row r="1017" spans="1:17" s="69" customFormat="1" x14ac:dyDescent="0.3">
      <c r="A1017" s="128"/>
      <c r="B1017" s="128"/>
      <c r="I1017" s="129"/>
      <c r="Q1017" s="120"/>
    </row>
    <row r="1018" spans="1:17" s="69" customFormat="1" x14ac:dyDescent="0.3">
      <c r="A1018" s="128"/>
      <c r="B1018" s="128"/>
      <c r="I1018" s="129"/>
      <c r="Q1018" s="120"/>
    </row>
    <row r="1019" spans="1:17" s="69" customFormat="1" x14ac:dyDescent="0.3">
      <c r="A1019" s="128"/>
      <c r="B1019" s="128"/>
      <c r="I1019" s="129"/>
      <c r="Q1019" s="120"/>
    </row>
    <row r="1020" spans="1:17" s="69" customFormat="1" x14ac:dyDescent="0.3">
      <c r="A1020" s="128"/>
      <c r="B1020" s="128"/>
      <c r="I1020" s="129"/>
      <c r="Q1020" s="120"/>
    </row>
    <row r="1021" spans="1:17" s="69" customFormat="1" x14ac:dyDescent="0.3">
      <c r="A1021" s="128"/>
      <c r="B1021" s="128"/>
      <c r="I1021" s="129"/>
      <c r="Q1021" s="120"/>
    </row>
    <row r="1022" spans="1:17" s="69" customFormat="1" x14ac:dyDescent="0.3">
      <c r="A1022" s="128"/>
      <c r="B1022" s="128"/>
      <c r="I1022" s="129"/>
      <c r="Q1022" s="120"/>
    </row>
    <row r="1023" spans="1:17" s="69" customFormat="1" x14ac:dyDescent="0.3">
      <c r="A1023" s="128"/>
      <c r="B1023" s="128"/>
      <c r="I1023" s="129"/>
      <c r="Q1023" s="120"/>
    </row>
    <row r="1024" spans="1:17" s="69" customFormat="1" x14ac:dyDescent="0.3">
      <c r="A1024" s="128"/>
      <c r="B1024" s="128"/>
      <c r="I1024" s="129"/>
      <c r="Q1024" s="120"/>
    </row>
    <row r="1025" spans="1:17" s="69" customFormat="1" x14ac:dyDescent="0.3">
      <c r="A1025" s="128"/>
      <c r="B1025" s="128"/>
      <c r="I1025" s="129"/>
      <c r="Q1025" s="120"/>
    </row>
    <row r="1026" spans="1:17" s="69" customFormat="1" x14ac:dyDescent="0.3">
      <c r="A1026" s="128"/>
      <c r="B1026" s="128"/>
      <c r="I1026" s="129"/>
      <c r="Q1026" s="120"/>
    </row>
    <row r="1027" spans="1:17" s="69" customFormat="1" x14ac:dyDescent="0.3">
      <c r="A1027" s="128"/>
      <c r="B1027" s="128"/>
      <c r="I1027" s="129"/>
      <c r="Q1027" s="120"/>
    </row>
    <row r="1028" spans="1:17" s="69" customFormat="1" x14ac:dyDescent="0.3">
      <c r="A1028" s="128"/>
      <c r="B1028" s="128"/>
      <c r="I1028" s="129"/>
      <c r="Q1028" s="120"/>
    </row>
    <row r="1029" spans="1:17" s="69" customFormat="1" x14ac:dyDescent="0.3">
      <c r="A1029" s="128"/>
      <c r="B1029" s="128"/>
      <c r="I1029" s="129"/>
      <c r="Q1029" s="120"/>
    </row>
    <row r="1030" spans="1:17" s="69" customFormat="1" x14ac:dyDescent="0.3">
      <c r="A1030" s="128"/>
      <c r="B1030" s="128"/>
      <c r="I1030" s="129"/>
      <c r="Q1030" s="120"/>
    </row>
    <row r="1031" spans="1:17" s="69" customFormat="1" x14ac:dyDescent="0.3">
      <c r="A1031" s="128"/>
      <c r="B1031" s="128"/>
      <c r="I1031" s="129"/>
      <c r="Q1031" s="120"/>
    </row>
    <row r="1032" spans="1:17" s="69" customFormat="1" x14ac:dyDescent="0.3">
      <c r="A1032" s="128"/>
      <c r="B1032" s="128"/>
      <c r="I1032" s="129"/>
      <c r="Q1032" s="120"/>
    </row>
    <row r="1033" spans="1:17" s="69" customFormat="1" x14ac:dyDescent="0.3">
      <c r="A1033" s="128"/>
      <c r="B1033" s="128"/>
      <c r="I1033" s="129"/>
      <c r="Q1033" s="120"/>
    </row>
    <row r="1034" spans="1:17" s="69" customFormat="1" x14ac:dyDescent="0.3">
      <c r="A1034" s="128"/>
      <c r="B1034" s="128"/>
      <c r="I1034" s="129"/>
      <c r="Q1034" s="120"/>
    </row>
    <row r="1035" spans="1:17" s="69" customFormat="1" x14ac:dyDescent="0.3">
      <c r="A1035" s="128"/>
      <c r="B1035" s="128"/>
      <c r="I1035" s="129"/>
      <c r="Q1035" s="120"/>
    </row>
    <row r="1036" spans="1:17" s="69" customFormat="1" x14ac:dyDescent="0.3">
      <c r="A1036" s="128"/>
      <c r="B1036" s="128"/>
      <c r="I1036" s="129"/>
      <c r="Q1036" s="120"/>
    </row>
    <row r="1037" spans="1:17" s="69" customFormat="1" x14ac:dyDescent="0.3">
      <c r="A1037" s="128"/>
      <c r="B1037" s="128"/>
      <c r="I1037" s="129"/>
      <c r="Q1037" s="120"/>
    </row>
    <row r="1038" spans="1:17" s="69" customFormat="1" x14ac:dyDescent="0.3">
      <c r="A1038" s="128"/>
      <c r="B1038" s="128"/>
      <c r="I1038" s="129"/>
      <c r="Q1038" s="120"/>
    </row>
    <row r="1039" spans="1:17" s="69" customFormat="1" x14ac:dyDescent="0.3">
      <c r="A1039" s="128"/>
      <c r="B1039" s="128"/>
      <c r="I1039" s="129"/>
      <c r="Q1039" s="120"/>
    </row>
    <row r="1040" spans="1:17" s="69" customFormat="1" x14ac:dyDescent="0.3">
      <c r="A1040" s="128"/>
      <c r="B1040" s="128"/>
      <c r="I1040" s="129"/>
      <c r="Q1040" s="120"/>
    </row>
    <row r="1041" spans="1:17" s="69" customFormat="1" x14ac:dyDescent="0.3">
      <c r="A1041" s="128"/>
      <c r="B1041" s="128"/>
      <c r="I1041" s="129"/>
      <c r="Q1041" s="120"/>
    </row>
    <row r="1042" spans="1:17" s="69" customFormat="1" x14ac:dyDescent="0.3">
      <c r="A1042" s="128"/>
      <c r="B1042" s="128"/>
      <c r="I1042" s="129"/>
      <c r="Q1042" s="120"/>
    </row>
    <row r="1043" spans="1:17" s="69" customFormat="1" x14ac:dyDescent="0.3">
      <c r="A1043" s="128"/>
      <c r="B1043" s="128"/>
      <c r="I1043" s="129"/>
      <c r="Q1043" s="120"/>
    </row>
    <row r="1044" spans="1:17" s="69" customFormat="1" x14ac:dyDescent="0.3">
      <c r="A1044" s="128"/>
      <c r="B1044" s="128"/>
      <c r="I1044" s="129"/>
      <c r="Q1044" s="120"/>
    </row>
    <row r="1045" spans="1:17" s="69" customFormat="1" x14ac:dyDescent="0.3">
      <c r="A1045" s="128"/>
      <c r="B1045" s="128"/>
      <c r="I1045" s="129"/>
      <c r="Q1045" s="120"/>
    </row>
    <row r="1046" spans="1:17" s="69" customFormat="1" x14ac:dyDescent="0.3">
      <c r="A1046" s="128"/>
      <c r="B1046" s="128"/>
      <c r="I1046" s="129"/>
      <c r="Q1046" s="120"/>
    </row>
    <row r="1047" spans="1:17" s="69" customFormat="1" x14ac:dyDescent="0.3">
      <c r="A1047" s="128"/>
      <c r="B1047" s="128"/>
      <c r="I1047" s="129"/>
      <c r="Q1047" s="120"/>
    </row>
    <row r="1048" spans="1:17" s="69" customFormat="1" x14ac:dyDescent="0.3">
      <c r="A1048" s="128"/>
      <c r="B1048" s="128"/>
      <c r="I1048" s="129"/>
      <c r="Q1048" s="120"/>
    </row>
    <row r="1049" spans="1:17" s="69" customFormat="1" x14ac:dyDescent="0.3">
      <c r="A1049" s="128"/>
      <c r="B1049" s="128"/>
      <c r="I1049" s="129"/>
      <c r="Q1049" s="120"/>
    </row>
    <row r="1050" spans="1:17" s="69" customFormat="1" x14ac:dyDescent="0.3">
      <c r="A1050" s="128"/>
      <c r="B1050" s="128"/>
      <c r="I1050" s="129"/>
      <c r="Q1050" s="120"/>
    </row>
    <row r="1051" spans="1:17" s="69" customFormat="1" x14ac:dyDescent="0.3">
      <c r="A1051" s="128"/>
      <c r="B1051" s="128"/>
      <c r="I1051" s="129"/>
      <c r="Q1051" s="120"/>
    </row>
    <row r="1052" spans="1:17" s="69" customFormat="1" x14ac:dyDescent="0.3">
      <c r="A1052" s="128"/>
      <c r="B1052" s="128"/>
      <c r="I1052" s="129"/>
      <c r="Q1052" s="120"/>
    </row>
    <row r="1053" spans="1:17" s="69" customFormat="1" x14ac:dyDescent="0.3">
      <c r="A1053" s="128"/>
      <c r="B1053" s="128"/>
      <c r="I1053" s="129"/>
      <c r="Q1053" s="120"/>
    </row>
    <row r="1054" spans="1:17" s="69" customFormat="1" x14ac:dyDescent="0.3">
      <c r="A1054" s="128"/>
      <c r="B1054" s="128"/>
      <c r="I1054" s="129"/>
      <c r="Q1054" s="120"/>
    </row>
    <row r="1055" spans="1:17" s="69" customFormat="1" x14ac:dyDescent="0.3">
      <c r="A1055" s="128"/>
      <c r="B1055" s="128"/>
      <c r="I1055" s="129"/>
      <c r="Q1055" s="120"/>
    </row>
    <row r="1056" spans="1:17" s="69" customFormat="1" x14ac:dyDescent="0.3">
      <c r="A1056" s="128"/>
      <c r="B1056" s="128"/>
      <c r="I1056" s="129"/>
      <c r="Q1056" s="120"/>
    </row>
    <row r="1057" spans="1:17" s="69" customFormat="1" x14ac:dyDescent="0.3">
      <c r="A1057" s="128"/>
      <c r="B1057" s="128"/>
      <c r="I1057" s="129"/>
      <c r="Q1057" s="120"/>
    </row>
    <row r="1058" spans="1:17" s="69" customFormat="1" x14ac:dyDescent="0.3">
      <c r="A1058" s="128"/>
      <c r="B1058" s="128"/>
      <c r="I1058" s="129"/>
      <c r="Q1058" s="120"/>
    </row>
    <row r="1059" spans="1:17" s="69" customFormat="1" x14ac:dyDescent="0.3">
      <c r="A1059" s="128"/>
      <c r="B1059" s="128"/>
      <c r="I1059" s="129"/>
      <c r="Q1059" s="120"/>
    </row>
    <row r="1060" spans="1:17" s="69" customFormat="1" x14ac:dyDescent="0.3">
      <c r="A1060" s="128"/>
      <c r="B1060" s="128"/>
      <c r="I1060" s="129"/>
      <c r="Q1060" s="120"/>
    </row>
    <row r="1061" spans="1:17" s="69" customFormat="1" x14ac:dyDescent="0.3">
      <c r="A1061" s="128"/>
      <c r="B1061" s="128"/>
      <c r="I1061" s="129"/>
      <c r="Q1061" s="120"/>
    </row>
    <row r="1062" spans="1:17" s="69" customFormat="1" x14ac:dyDescent="0.3">
      <c r="A1062" s="128"/>
      <c r="B1062" s="128"/>
      <c r="I1062" s="129"/>
      <c r="Q1062" s="120"/>
    </row>
    <row r="1063" spans="1:17" s="69" customFormat="1" x14ac:dyDescent="0.3">
      <c r="A1063" s="128"/>
      <c r="B1063" s="128"/>
      <c r="I1063" s="129"/>
      <c r="Q1063" s="120"/>
    </row>
    <row r="1064" spans="1:17" s="69" customFormat="1" x14ac:dyDescent="0.3">
      <c r="A1064" s="128"/>
      <c r="B1064" s="128"/>
      <c r="I1064" s="129"/>
      <c r="Q1064" s="120"/>
    </row>
    <row r="1065" spans="1:17" s="69" customFormat="1" x14ac:dyDescent="0.3">
      <c r="A1065" s="128"/>
      <c r="B1065" s="128"/>
      <c r="I1065" s="129"/>
      <c r="Q1065" s="120"/>
    </row>
    <row r="1066" spans="1:17" s="69" customFormat="1" x14ac:dyDescent="0.3">
      <c r="A1066" s="128"/>
      <c r="B1066" s="128"/>
      <c r="I1066" s="129"/>
      <c r="Q1066" s="120"/>
    </row>
    <row r="1067" spans="1:17" s="69" customFormat="1" x14ac:dyDescent="0.3">
      <c r="A1067" s="128"/>
      <c r="B1067" s="128"/>
      <c r="I1067" s="129"/>
      <c r="Q1067" s="120"/>
    </row>
    <row r="1068" spans="1:17" s="69" customFormat="1" x14ac:dyDescent="0.3">
      <c r="A1068" s="128"/>
      <c r="B1068" s="128"/>
      <c r="I1068" s="129"/>
      <c r="Q1068" s="120"/>
    </row>
    <row r="1069" spans="1:17" s="69" customFormat="1" x14ac:dyDescent="0.3">
      <c r="A1069" s="128"/>
      <c r="B1069" s="128"/>
      <c r="I1069" s="129"/>
      <c r="Q1069" s="120"/>
    </row>
    <row r="1070" spans="1:17" s="69" customFormat="1" x14ac:dyDescent="0.3">
      <c r="A1070" s="128"/>
      <c r="B1070" s="128"/>
      <c r="I1070" s="129"/>
      <c r="Q1070" s="120"/>
    </row>
    <row r="1071" spans="1:17" s="69" customFormat="1" x14ac:dyDescent="0.3">
      <c r="A1071" s="128"/>
      <c r="B1071" s="128"/>
      <c r="I1071" s="129"/>
      <c r="Q1071" s="120"/>
    </row>
    <row r="1072" spans="1:17" s="69" customFormat="1" x14ac:dyDescent="0.3">
      <c r="A1072" s="128"/>
      <c r="B1072" s="128"/>
      <c r="I1072" s="129"/>
      <c r="Q1072" s="120"/>
    </row>
    <row r="1073" spans="1:17" s="69" customFormat="1" x14ac:dyDescent="0.3">
      <c r="A1073" s="128"/>
      <c r="B1073" s="128"/>
      <c r="I1073" s="129"/>
      <c r="Q1073" s="120"/>
    </row>
    <row r="1074" spans="1:17" s="69" customFormat="1" x14ac:dyDescent="0.3">
      <c r="A1074" s="128"/>
      <c r="B1074" s="128"/>
      <c r="I1074" s="129"/>
      <c r="Q1074" s="120"/>
    </row>
    <row r="1075" spans="1:17" s="69" customFormat="1" x14ac:dyDescent="0.3">
      <c r="A1075" s="128"/>
      <c r="B1075" s="128"/>
      <c r="I1075" s="129"/>
      <c r="Q1075" s="120"/>
    </row>
    <row r="1076" spans="1:17" s="69" customFormat="1" x14ac:dyDescent="0.3">
      <c r="A1076" s="128"/>
      <c r="B1076" s="128"/>
      <c r="I1076" s="129"/>
      <c r="Q1076" s="120"/>
    </row>
    <row r="1077" spans="1:17" s="69" customFormat="1" x14ac:dyDescent="0.3">
      <c r="A1077" s="128"/>
      <c r="B1077" s="128"/>
      <c r="I1077" s="129"/>
      <c r="Q1077" s="120"/>
    </row>
    <row r="1078" spans="1:17" s="69" customFormat="1" x14ac:dyDescent="0.3">
      <c r="A1078" s="128"/>
      <c r="B1078" s="128"/>
      <c r="I1078" s="129"/>
      <c r="Q1078" s="120"/>
    </row>
    <row r="1079" spans="1:17" s="69" customFormat="1" x14ac:dyDescent="0.3">
      <c r="A1079" s="128"/>
      <c r="B1079" s="128"/>
      <c r="I1079" s="129"/>
      <c r="Q1079" s="120"/>
    </row>
    <row r="1080" spans="1:17" s="69" customFormat="1" x14ac:dyDescent="0.3">
      <c r="A1080" s="128"/>
      <c r="B1080" s="128"/>
      <c r="I1080" s="129"/>
      <c r="Q1080" s="120"/>
    </row>
    <row r="1081" spans="1:17" s="69" customFormat="1" x14ac:dyDescent="0.3">
      <c r="A1081" s="128"/>
      <c r="B1081" s="128"/>
      <c r="I1081" s="129"/>
      <c r="Q1081" s="120"/>
    </row>
    <row r="1082" spans="1:17" s="69" customFormat="1" x14ac:dyDescent="0.3">
      <c r="A1082" s="128"/>
      <c r="B1082" s="128"/>
      <c r="I1082" s="129"/>
      <c r="Q1082" s="120"/>
    </row>
    <row r="1083" spans="1:17" s="69" customFormat="1" x14ac:dyDescent="0.3">
      <c r="A1083" s="128"/>
      <c r="B1083" s="128"/>
      <c r="I1083" s="129"/>
      <c r="Q1083" s="120"/>
    </row>
    <row r="1084" spans="1:17" s="69" customFormat="1" x14ac:dyDescent="0.3">
      <c r="A1084" s="128"/>
      <c r="B1084" s="128"/>
      <c r="I1084" s="129"/>
      <c r="Q1084" s="120"/>
    </row>
    <row r="1085" spans="1:17" s="69" customFormat="1" x14ac:dyDescent="0.3">
      <c r="A1085" s="128"/>
      <c r="B1085" s="128"/>
      <c r="I1085" s="129"/>
      <c r="Q1085" s="120"/>
    </row>
    <row r="1086" spans="1:17" s="69" customFormat="1" x14ac:dyDescent="0.3">
      <c r="A1086" s="128"/>
      <c r="B1086" s="128"/>
      <c r="I1086" s="129"/>
      <c r="Q1086" s="120"/>
    </row>
    <row r="1087" spans="1:17" s="69" customFormat="1" x14ac:dyDescent="0.3">
      <c r="A1087" s="128"/>
      <c r="B1087" s="128"/>
      <c r="I1087" s="129"/>
      <c r="Q1087" s="120"/>
    </row>
    <row r="1088" spans="1:17" s="69" customFormat="1" x14ac:dyDescent="0.3">
      <c r="A1088" s="128"/>
      <c r="B1088" s="128"/>
      <c r="I1088" s="129"/>
      <c r="Q1088" s="120"/>
    </row>
    <row r="1089" spans="1:17" s="69" customFormat="1" x14ac:dyDescent="0.3">
      <c r="A1089" s="128"/>
      <c r="B1089" s="128"/>
      <c r="I1089" s="129"/>
      <c r="Q1089" s="120"/>
    </row>
    <row r="1090" spans="1:17" s="69" customFormat="1" x14ac:dyDescent="0.3">
      <c r="A1090" s="128"/>
      <c r="B1090" s="128"/>
      <c r="I1090" s="129"/>
      <c r="Q1090" s="120"/>
    </row>
    <row r="1091" spans="1:17" s="69" customFormat="1" x14ac:dyDescent="0.3">
      <c r="A1091" s="128"/>
      <c r="B1091" s="128"/>
      <c r="I1091" s="129"/>
      <c r="Q1091" s="120"/>
    </row>
    <row r="1092" spans="1:17" s="69" customFormat="1" x14ac:dyDescent="0.3">
      <c r="A1092" s="128"/>
      <c r="B1092" s="128"/>
      <c r="I1092" s="129"/>
      <c r="Q1092" s="120"/>
    </row>
    <row r="1093" spans="1:17" s="69" customFormat="1" x14ac:dyDescent="0.3">
      <c r="A1093" s="128"/>
      <c r="B1093" s="128"/>
      <c r="I1093" s="129"/>
      <c r="Q1093" s="120"/>
    </row>
    <row r="1094" spans="1:17" s="69" customFormat="1" x14ac:dyDescent="0.3">
      <c r="A1094" s="128"/>
      <c r="B1094" s="128"/>
      <c r="I1094" s="129"/>
      <c r="Q1094" s="120"/>
    </row>
    <row r="1095" spans="1:17" s="69" customFormat="1" x14ac:dyDescent="0.3">
      <c r="A1095" s="128"/>
      <c r="B1095" s="128"/>
      <c r="I1095" s="129"/>
      <c r="Q1095" s="120"/>
    </row>
    <row r="1096" spans="1:17" s="69" customFormat="1" x14ac:dyDescent="0.3">
      <c r="A1096" s="128"/>
      <c r="B1096" s="128"/>
      <c r="I1096" s="129"/>
      <c r="Q1096" s="120"/>
    </row>
    <row r="1097" spans="1:17" s="69" customFormat="1" x14ac:dyDescent="0.3">
      <c r="A1097" s="128"/>
      <c r="B1097" s="128"/>
      <c r="I1097" s="129"/>
      <c r="Q1097" s="120"/>
    </row>
    <row r="1098" spans="1:17" s="69" customFormat="1" x14ac:dyDescent="0.3">
      <c r="A1098" s="128"/>
      <c r="B1098" s="128"/>
      <c r="I1098" s="129"/>
      <c r="Q1098" s="120"/>
    </row>
    <row r="1099" spans="1:17" s="69" customFormat="1" x14ac:dyDescent="0.3">
      <c r="A1099" s="128"/>
      <c r="B1099" s="128"/>
      <c r="I1099" s="129"/>
      <c r="Q1099" s="120"/>
    </row>
    <row r="1100" spans="1:17" s="69" customFormat="1" x14ac:dyDescent="0.3">
      <c r="A1100" s="128"/>
      <c r="B1100" s="128"/>
      <c r="I1100" s="129"/>
      <c r="Q1100" s="120"/>
    </row>
    <row r="1101" spans="1:17" s="69" customFormat="1" x14ac:dyDescent="0.3">
      <c r="A1101" s="128"/>
      <c r="B1101" s="128"/>
      <c r="I1101" s="129"/>
      <c r="Q1101" s="120"/>
    </row>
    <row r="1102" spans="1:17" s="69" customFormat="1" x14ac:dyDescent="0.3">
      <c r="A1102" s="128"/>
      <c r="B1102" s="128"/>
      <c r="I1102" s="129"/>
      <c r="Q1102" s="120"/>
    </row>
    <row r="1103" spans="1:17" s="69" customFormat="1" x14ac:dyDescent="0.3">
      <c r="A1103" s="128"/>
      <c r="B1103" s="128"/>
      <c r="I1103" s="129"/>
      <c r="Q1103" s="120"/>
    </row>
    <row r="1104" spans="1:17" s="69" customFormat="1" x14ac:dyDescent="0.3">
      <c r="A1104" s="128"/>
      <c r="B1104" s="128"/>
      <c r="I1104" s="129"/>
      <c r="Q1104" s="120"/>
    </row>
    <row r="1105" spans="1:17" s="69" customFormat="1" x14ac:dyDescent="0.3">
      <c r="A1105" s="128"/>
      <c r="B1105" s="128"/>
      <c r="I1105" s="129"/>
      <c r="Q1105" s="120"/>
    </row>
    <row r="1106" spans="1:17" s="69" customFormat="1" x14ac:dyDescent="0.3">
      <c r="A1106" s="128"/>
      <c r="B1106" s="128"/>
      <c r="I1106" s="129"/>
      <c r="Q1106" s="120"/>
    </row>
    <row r="1107" spans="1:17" s="69" customFormat="1" x14ac:dyDescent="0.3">
      <c r="A1107" s="128"/>
      <c r="B1107" s="128"/>
      <c r="I1107" s="129"/>
      <c r="Q1107" s="120"/>
    </row>
    <row r="1108" spans="1:17" s="69" customFormat="1" x14ac:dyDescent="0.3">
      <c r="A1108" s="128"/>
      <c r="B1108" s="128"/>
      <c r="I1108" s="129"/>
      <c r="Q1108" s="120"/>
    </row>
    <row r="1109" spans="1:17" s="69" customFormat="1" x14ac:dyDescent="0.3">
      <c r="A1109" s="128"/>
      <c r="B1109" s="128"/>
      <c r="I1109" s="129"/>
      <c r="Q1109" s="120"/>
    </row>
    <row r="1110" spans="1:17" s="69" customFormat="1" x14ac:dyDescent="0.3">
      <c r="A1110" s="128"/>
      <c r="B1110" s="128"/>
      <c r="I1110" s="129"/>
      <c r="Q1110" s="120"/>
    </row>
    <row r="1111" spans="1:17" s="69" customFormat="1" x14ac:dyDescent="0.3">
      <c r="A1111" s="128"/>
      <c r="B1111" s="128"/>
      <c r="I1111" s="129"/>
      <c r="Q1111" s="120"/>
    </row>
    <row r="1112" spans="1:17" s="69" customFormat="1" x14ac:dyDescent="0.3">
      <c r="A1112" s="128"/>
      <c r="B1112" s="128"/>
      <c r="I1112" s="129"/>
      <c r="Q1112" s="120"/>
    </row>
    <row r="1113" spans="1:17" s="69" customFormat="1" x14ac:dyDescent="0.3">
      <c r="A1113" s="128"/>
      <c r="B1113" s="128"/>
      <c r="I1113" s="129"/>
      <c r="Q1113" s="120"/>
    </row>
    <row r="1114" spans="1:17" s="69" customFormat="1" x14ac:dyDescent="0.3">
      <c r="A1114" s="128"/>
      <c r="B1114" s="128"/>
      <c r="I1114" s="129"/>
      <c r="Q1114" s="120"/>
    </row>
    <row r="1115" spans="1:17" s="69" customFormat="1" x14ac:dyDescent="0.3">
      <c r="A1115" s="128"/>
      <c r="B1115" s="128"/>
      <c r="I1115" s="129"/>
      <c r="Q1115" s="120"/>
    </row>
    <row r="1116" spans="1:17" s="69" customFormat="1" x14ac:dyDescent="0.3">
      <c r="A1116" s="128"/>
      <c r="B1116" s="128"/>
      <c r="I1116" s="129"/>
      <c r="Q1116" s="120"/>
    </row>
    <row r="1117" spans="1:17" s="69" customFormat="1" x14ac:dyDescent="0.3">
      <c r="A1117" s="128"/>
      <c r="B1117" s="128"/>
      <c r="I1117" s="129"/>
      <c r="Q1117" s="120"/>
    </row>
    <row r="1118" spans="1:17" s="69" customFormat="1" x14ac:dyDescent="0.3">
      <c r="A1118" s="128"/>
      <c r="B1118" s="128"/>
      <c r="I1118" s="129"/>
      <c r="Q1118" s="120"/>
    </row>
    <row r="1119" spans="1:17" s="69" customFormat="1" x14ac:dyDescent="0.3">
      <c r="A1119" s="128"/>
      <c r="B1119" s="128"/>
      <c r="I1119" s="129"/>
      <c r="Q1119" s="120"/>
    </row>
    <row r="1120" spans="1:17" s="69" customFormat="1" x14ac:dyDescent="0.3">
      <c r="A1120" s="128"/>
      <c r="B1120" s="128"/>
      <c r="I1120" s="129"/>
      <c r="Q1120" s="120"/>
    </row>
    <row r="1121" spans="1:17" s="69" customFormat="1" x14ac:dyDescent="0.3">
      <c r="A1121" s="128"/>
      <c r="B1121" s="128"/>
      <c r="I1121" s="129"/>
      <c r="Q1121" s="120"/>
    </row>
    <row r="1122" spans="1:17" s="69" customFormat="1" x14ac:dyDescent="0.3">
      <c r="A1122" s="128"/>
      <c r="B1122" s="128"/>
      <c r="I1122" s="129"/>
      <c r="Q1122" s="120"/>
    </row>
    <row r="1123" spans="1:17" s="69" customFormat="1" x14ac:dyDescent="0.3">
      <c r="A1123" s="128"/>
      <c r="B1123" s="128"/>
      <c r="I1123" s="129"/>
      <c r="Q1123" s="120"/>
    </row>
    <row r="1124" spans="1:17" s="69" customFormat="1" x14ac:dyDescent="0.3">
      <c r="A1124" s="128"/>
      <c r="B1124" s="128"/>
      <c r="I1124" s="129"/>
      <c r="Q1124" s="120"/>
    </row>
    <row r="1125" spans="1:17" s="69" customFormat="1" x14ac:dyDescent="0.3">
      <c r="A1125" s="128"/>
      <c r="B1125" s="128"/>
      <c r="I1125" s="129"/>
      <c r="Q1125" s="120"/>
    </row>
    <row r="1126" spans="1:17" s="69" customFormat="1" x14ac:dyDescent="0.3">
      <c r="A1126" s="128"/>
      <c r="B1126" s="128"/>
      <c r="I1126" s="129"/>
      <c r="Q1126" s="120"/>
    </row>
    <row r="1127" spans="1:17" s="69" customFormat="1" x14ac:dyDescent="0.3">
      <c r="A1127" s="128"/>
      <c r="B1127" s="128"/>
      <c r="I1127" s="129"/>
      <c r="Q1127" s="120"/>
    </row>
    <row r="1128" spans="1:17" s="69" customFormat="1" x14ac:dyDescent="0.3">
      <c r="A1128" s="128"/>
      <c r="B1128" s="128"/>
      <c r="I1128" s="129"/>
      <c r="Q1128" s="120"/>
    </row>
    <row r="1129" spans="1:17" s="69" customFormat="1" x14ac:dyDescent="0.3">
      <c r="A1129" s="128"/>
      <c r="B1129" s="128"/>
      <c r="I1129" s="129"/>
      <c r="Q1129" s="120"/>
    </row>
    <row r="1130" spans="1:17" s="69" customFormat="1" x14ac:dyDescent="0.3">
      <c r="A1130" s="128"/>
      <c r="B1130" s="128"/>
      <c r="I1130" s="129"/>
      <c r="Q1130" s="120"/>
    </row>
    <row r="1131" spans="1:17" s="69" customFormat="1" x14ac:dyDescent="0.3">
      <c r="A1131" s="128"/>
      <c r="B1131" s="128"/>
      <c r="I1131" s="129"/>
      <c r="Q1131" s="120"/>
    </row>
    <row r="1132" spans="1:17" s="69" customFormat="1" x14ac:dyDescent="0.3">
      <c r="A1132" s="128"/>
      <c r="B1132" s="128"/>
      <c r="I1132" s="129"/>
      <c r="Q1132" s="120"/>
    </row>
    <row r="1133" spans="1:17" s="69" customFormat="1" x14ac:dyDescent="0.3">
      <c r="A1133" s="128"/>
      <c r="B1133" s="128"/>
      <c r="I1133" s="129"/>
      <c r="Q1133" s="120"/>
    </row>
    <row r="1134" spans="1:17" s="69" customFormat="1" x14ac:dyDescent="0.3">
      <c r="A1134" s="128"/>
      <c r="B1134" s="128"/>
      <c r="I1134" s="129"/>
      <c r="Q1134" s="120"/>
    </row>
    <row r="1135" spans="1:17" s="69" customFormat="1" x14ac:dyDescent="0.3">
      <c r="A1135" s="128"/>
      <c r="B1135" s="128"/>
      <c r="I1135" s="129"/>
      <c r="Q1135" s="120"/>
    </row>
    <row r="1136" spans="1:17" s="69" customFormat="1" x14ac:dyDescent="0.3">
      <c r="A1136" s="128"/>
      <c r="B1136" s="128"/>
      <c r="I1136" s="129"/>
      <c r="Q1136" s="120"/>
    </row>
    <row r="1137" spans="1:17" s="69" customFormat="1" x14ac:dyDescent="0.3">
      <c r="A1137" s="128"/>
      <c r="B1137" s="128"/>
      <c r="I1137" s="129"/>
      <c r="Q1137" s="120"/>
    </row>
    <row r="1138" spans="1:17" s="69" customFormat="1" x14ac:dyDescent="0.3">
      <c r="A1138" s="128"/>
      <c r="B1138" s="128"/>
      <c r="I1138" s="129"/>
      <c r="Q1138" s="120"/>
    </row>
    <row r="1139" spans="1:17" s="69" customFormat="1" x14ac:dyDescent="0.3">
      <c r="A1139" s="128"/>
      <c r="B1139" s="128"/>
      <c r="I1139" s="129"/>
      <c r="Q1139" s="120"/>
    </row>
    <row r="1140" spans="1:17" s="69" customFormat="1" x14ac:dyDescent="0.3">
      <c r="A1140" s="128"/>
      <c r="B1140" s="128"/>
      <c r="I1140" s="129"/>
      <c r="Q1140" s="120"/>
    </row>
    <row r="1141" spans="1:17" s="69" customFormat="1" x14ac:dyDescent="0.3">
      <c r="A1141" s="128"/>
      <c r="B1141" s="128"/>
      <c r="I1141" s="129"/>
      <c r="Q1141" s="120"/>
    </row>
    <row r="1142" spans="1:17" s="69" customFormat="1" x14ac:dyDescent="0.3">
      <c r="A1142" s="128"/>
      <c r="B1142" s="128"/>
      <c r="I1142" s="129"/>
      <c r="Q1142" s="120"/>
    </row>
    <row r="1143" spans="1:17" s="69" customFormat="1" x14ac:dyDescent="0.3">
      <c r="A1143" s="128"/>
      <c r="B1143" s="128"/>
      <c r="I1143" s="129"/>
      <c r="Q1143" s="120"/>
    </row>
    <row r="1144" spans="1:17" s="69" customFormat="1" x14ac:dyDescent="0.3">
      <c r="A1144" s="128"/>
      <c r="B1144" s="128"/>
      <c r="I1144" s="129"/>
      <c r="Q1144" s="120"/>
    </row>
    <row r="1145" spans="1:17" s="69" customFormat="1" x14ac:dyDescent="0.3">
      <c r="A1145" s="128"/>
      <c r="B1145" s="128"/>
      <c r="I1145" s="129"/>
      <c r="Q1145" s="120"/>
    </row>
    <row r="1146" spans="1:17" s="69" customFormat="1" x14ac:dyDescent="0.3">
      <c r="A1146" s="128"/>
      <c r="B1146" s="128"/>
      <c r="I1146" s="129"/>
      <c r="Q1146" s="120"/>
    </row>
    <row r="1147" spans="1:17" s="69" customFormat="1" x14ac:dyDescent="0.3">
      <c r="A1147" s="128"/>
      <c r="B1147" s="128"/>
      <c r="I1147" s="129"/>
      <c r="Q1147" s="120"/>
    </row>
    <row r="1148" spans="1:17" s="69" customFormat="1" x14ac:dyDescent="0.3">
      <c r="A1148" s="128"/>
      <c r="B1148" s="128"/>
      <c r="I1148" s="129"/>
      <c r="Q1148" s="120"/>
    </row>
    <row r="1149" spans="1:17" s="69" customFormat="1" x14ac:dyDescent="0.3">
      <c r="A1149" s="128"/>
      <c r="B1149" s="128"/>
      <c r="I1149" s="129"/>
      <c r="Q1149" s="120"/>
    </row>
    <row r="1150" spans="1:17" s="69" customFormat="1" x14ac:dyDescent="0.3">
      <c r="A1150" s="128"/>
      <c r="B1150" s="128"/>
      <c r="I1150" s="129"/>
      <c r="Q1150" s="120"/>
    </row>
    <row r="1151" spans="1:17" s="69" customFormat="1" x14ac:dyDescent="0.3">
      <c r="A1151" s="128"/>
      <c r="B1151" s="128"/>
      <c r="I1151" s="129"/>
      <c r="Q1151" s="120"/>
    </row>
    <row r="1152" spans="1:17" s="69" customFormat="1" x14ac:dyDescent="0.3">
      <c r="A1152" s="128"/>
      <c r="B1152" s="128"/>
      <c r="I1152" s="129"/>
      <c r="Q1152" s="120"/>
    </row>
    <row r="1153" spans="1:17" s="69" customFormat="1" x14ac:dyDescent="0.3">
      <c r="A1153" s="128"/>
      <c r="B1153" s="128"/>
      <c r="I1153" s="129"/>
      <c r="Q1153" s="120"/>
    </row>
    <row r="1154" spans="1:17" s="69" customFormat="1" x14ac:dyDescent="0.3">
      <c r="A1154" s="128"/>
      <c r="B1154" s="128"/>
      <c r="I1154" s="129"/>
      <c r="Q1154" s="120"/>
    </row>
    <row r="1155" spans="1:17" s="69" customFormat="1" x14ac:dyDescent="0.3">
      <c r="A1155" s="128"/>
      <c r="B1155" s="128"/>
      <c r="I1155" s="129"/>
      <c r="Q1155" s="120"/>
    </row>
    <row r="1156" spans="1:17" s="69" customFormat="1" x14ac:dyDescent="0.3">
      <c r="A1156" s="128"/>
      <c r="B1156" s="128"/>
      <c r="I1156" s="129"/>
      <c r="Q1156" s="120"/>
    </row>
    <row r="1157" spans="1:17" s="69" customFormat="1" x14ac:dyDescent="0.3">
      <c r="A1157" s="128"/>
      <c r="B1157" s="128"/>
      <c r="I1157" s="129"/>
      <c r="Q1157" s="120"/>
    </row>
    <row r="1158" spans="1:17" s="69" customFormat="1" x14ac:dyDescent="0.3">
      <c r="A1158" s="128"/>
      <c r="B1158" s="128"/>
      <c r="I1158" s="129"/>
      <c r="Q1158" s="120"/>
    </row>
    <row r="1159" spans="1:17" s="69" customFormat="1" x14ac:dyDescent="0.3">
      <c r="A1159" s="128"/>
      <c r="B1159" s="128"/>
      <c r="I1159" s="129"/>
      <c r="Q1159" s="120"/>
    </row>
    <row r="1160" spans="1:17" s="69" customFormat="1" x14ac:dyDescent="0.3">
      <c r="A1160" s="128"/>
      <c r="B1160" s="128"/>
      <c r="I1160" s="129"/>
      <c r="Q1160" s="120"/>
    </row>
    <row r="1161" spans="1:17" s="69" customFormat="1" x14ac:dyDescent="0.3">
      <c r="A1161" s="128"/>
      <c r="B1161" s="128"/>
      <c r="I1161" s="129"/>
      <c r="Q1161" s="120"/>
    </row>
    <row r="1162" spans="1:17" s="69" customFormat="1" x14ac:dyDescent="0.3">
      <c r="A1162" s="128"/>
      <c r="B1162" s="128"/>
      <c r="I1162" s="129"/>
      <c r="Q1162" s="120"/>
    </row>
    <row r="1163" spans="1:17" s="69" customFormat="1" x14ac:dyDescent="0.3">
      <c r="A1163" s="128"/>
      <c r="B1163" s="128"/>
      <c r="I1163" s="129"/>
      <c r="Q1163" s="120"/>
    </row>
    <row r="1164" spans="1:17" s="69" customFormat="1" x14ac:dyDescent="0.3">
      <c r="A1164" s="128"/>
      <c r="B1164" s="128"/>
      <c r="I1164" s="129"/>
      <c r="Q1164" s="120"/>
    </row>
    <row r="1165" spans="1:17" s="69" customFormat="1" x14ac:dyDescent="0.3">
      <c r="A1165" s="128"/>
      <c r="B1165" s="128"/>
      <c r="I1165" s="129"/>
      <c r="Q1165" s="120"/>
    </row>
    <row r="1166" spans="1:17" s="69" customFormat="1" x14ac:dyDescent="0.3">
      <c r="A1166" s="128"/>
      <c r="B1166" s="128"/>
      <c r="I1166" s="129"/>
      <c r="Q1166" s="120"/>
    </row>
    <row r="1167" spans="1:17" s="69" customFormat="1" x14ac:dyDescent="0.3">
      <c r="A1167" s="128"/>
      <c r="B1167" s="128"/>
      <c r="I1167" s="129"/>
      <c r="Q1167" s="120"/>
    </row>
    <row r="1168" spans="1:17" s="69" customFormat="1" x14ac:dyDescent="0.3">
      <c r="A1168" s="128"/>
      <c r="B1168" s="128"/>
      <c r="I1168" s="129"/>
      <c r="Q1168" s="120"/>
    </row>
    <row r="1169" spans="1:17" s="69" customFormat="1" x14ac:dyDescent="0.3">
      <c r="A1169" s="128"/>
      <c r="B1169" s="128"/>
      <c r="I1169" s="129"/>
      <c r="Q1169" s="120"/>
    </row>
    <row r="1170" spans="1:17" s="69" customFormat="1" x14ac:dyDescent="0.3">
      <c r="A1170" s="128"/>
      <c r="B1170" s="128"/>
      <c r="I1170" s="129"/>
      <c r="Q1170" s="120"/>
    </row>
    <row r="1171" spans="1:17" s="69" customFormat="1" x14ac:dyDescent="0.3">
      <c r="A1171" s="128"/>
      <c r="B1171" s="128"/>
      <c r="I1171" s="129"/>
      <c r="Q1171" s="120"/>
    </row>
    <row r="1172" spans="1:17" s="69" customFormat="1" x14ac:dyDescent="0.3">
      <c r="A1172" s="128"/>
      <c r="B1172" s="128"/>
      <c r="I1172" s="129"/>
      <c r="Q1172" s="120"/>
    </row>
    <row r="1173" spans="1:17" s="69" customFormat="1" x14ac:dyDescent="0.3">
      <c r="A1173" s="128"/>
      <c r="B1173" s="128"/>
      <c r="I1173" s="129"/>
      <c r="Q1173" s="120"/>
    </row>
    <row r="1174" spans="1:17" s="69" customFormat="1" x14ac:dyDescent="0.3">
      <c r="A1174" s="128"/>
      <c r="B1174" s="128"/>
      <c r="I1174" s="129"/>
      <c r="Q1174" s="120"/>
    </row>
    <row r="1175" spans="1:17" s="69" customFormat="1" x14ac:dyDescent="0.3">
      <c r="A1175" s="128"/>
      <c r="B1175" s="128"/>
      <c r="I1175" s="129"/>
      <c r="Q1175" s="120"/>
    </row>
    <row r="1176" spans="1:17" s="69" customFormat="1" x14ac:dyDescent="0.3">
      <c r="A1176" s="128"/>
      <c r="B1176" s="128"/>
      <c r="I1176" s="129"/>
      <c r="Q1176" s="120"/>
    </row>
    <row r="1177" spans="1:17" s="69" customFormat="1" x14ac:dyDescent="0.3">
      <c r="A1177" s="128"/>
      <c r="B1177" s="128"/>
      <c r="I1177" s="129"/>
      <c r="Q1177" s="120"/>
    </row>
    <row r="1178" spans="1:17" s="69" customFormat="1" x14ac:dyDescent="0.3">
      <c r="A1178" s="128"/>
      <c r="B1178" s="128"/>
      <c r="I1178" s="129"/>
      <c r="Q1178" s="120"/>
    </row>
    <row r="1179" spans="1:17" s="69" customFormat="1" x14ac:dyDescent="0.3">
      <c r="A1179" s="128"/>
      <c r="B1179" s="128"/>
      <c r="I1179" s="129"/>
      <c r="Q1179" s="120"/>
    </row>
    <row r="1180" spans="1:17" s="69" customFormat="1" x14ac:dyDescent="0.3">
      <c r="A1180" s="128"/>
      <c r="B1180" s="128"/>
      <c r="I1180" s="129"/>
      <c r="Q1180" s="120"/>
    </row>
    <row r="1181" spans="1:17" s="69" customFormat="1" x14ac:dyDescent="0.3">
      <c r="A1181" s="128"/>
      <c r="B1181" s="128"/>
      <c r="I1181" s="129"/>
      <c r="Q1181" s="120"/>
    </row>
    <row r="1182" spans="1:17" s="69" customFormat="1" x14ac:dyDescent="0.3">
      <c r="A1182" s="128"/>
      <c r="B1182" s="128"/>
      <c r="I1182" s="129"/>
      <c r="Q1182" s="120"/>
    </row>
    <row r="1183" spans="1:17" s="69" customFormat="1" x14ac:dyDescent="0.3">
      <c r="A1183" s="128"/>
      <c r="B1183" s="128"/>
      <c r="I1183" s="129"/>
      <c r="Q1183" s="120"/>
    </row>
    <row r="1184" spans="1:17" s="69" customFormat="1" x14ac:dyDescent="0.3">
      <c r="A1184" s="128"/>
      <c r="B1184" s="128"/>
      <c r="I1184" s="129"/>
      <c r="Q1184" s="120"/>
    </row>
    <row r="1185" spans="1:17" s="69" customFormat="1" x14ac:dyDescent="0.3">
      <c r="A1185" s="128"/>
      <c r="B1185" s="128"/>
      <c r="I1185" s="129"/>
      <c r="Q1185" s="120"/>
    </row>
    <row r="1186" spans="1:17" s="69" customFormat="1" x14ac:dyDescent="0.3">
      <c r="A1186" s="128"/>
      <c r="B1186" s="128"/>
      <c r="I1186" s="129"/>
      <c r="Q1186" s="120"/>
    </row>
    <row r="1187" spans="1:17" s="69" customFormat="1" x14ac:dyDescent="0.3">
      <c r="A1187" s="128"/>
      <c r="B1187" s="128"/>
      <c r="I1187" s="129"/>
      <c r="Q1187" s="120"/>
    </row>
    <row r="1188" spans="1:17" s="69" customFormat="1" x14ac:dyDescent="0.3">
      <c r="A1188" s="128"/>
      <c r="B1188" s="128"/>
      <c r="I1188" s="129"/>
      <c r="Q1188" s="120"/>
    </row>
    <row r="1189" spans="1:17" s="69" customFormat="1" x14ac:dyDescent="0.3">
      <c r="A1189" s="128"/>
      <c r="B1189" s="128"/>
      <c r="I1189" s="129"/>
      <c r="Q1189" s="120"/>
    </row>
    <row r="1190" spans="1:17" s="69" customFormat="1" x14ac:dyDescent="0.3">
      <c r="A1190" s="128"/>
      <c r="B1190" s="128"/>
      <c r="I1190" s="129"/>
      <c r="Q1190" s="120"/>
    </row>
    <row r="1191" spans="1:17" s="69" customFormat="1" x14ac:dyDescent="0.3">
      <c r="A1191" s="128"/>
      <c r="B1191" s="128"/>
      <c r="I1191" s="129"/>
      <c r="Q1191" s="120"/>
    </row>
    <row r="1192" spans="1:17" s="69" customFormat="1" x14ac:dyDescent="0.3">
      <c r="A1192" s="128"/>
      <c r="B1192" s="128"/>
      <c r="I1192" s="129"/>
      <c r="Q1192" s="120"/>
    </row>
    <row r="1193" spans="1:17" s="69" customFormat="1" x14ac:dyDescent="0.3">
      <c r="A1193" s="128"/>
      <c r="B1193" s="128"/>
      <c r="I1193" s="129"/>
      <c r="Q1193" s="120"/>
    </row>
    <row r="1194" spans="1:17" s="69" customFormat="1" x14ac:dyDescent="0.3">
      <c r="A1194" s="128"/>
      <c r="B1194" s="128"/>
      <c r="I1194" s="129"/>
      <c r="Q1194" s="120"/>
    </row>
    <row r="1195" spans="1:17" s="69" customFormat="1" x14ac:dyDescent="0.3">
      <c r="A1195" s="128"/>
      <c r="B1195" s="128"/>
      <c r="I1195" s="129"/>
      <c r="Q1195" s="120"/>
    </row>
    <row r="1196" spans="1:17" s="69" customFormat="1" x14ac:dyDescent="0.3">
      <c r="A1196" s="128"/>
      <c r="B1196" s="128"/>
      <c r="I1196" s="129"/>
      <c r="Q1196" s="120"/>
    </row>
    <row r="1197" spans="1:17" s="69" customFormat="1" x14ac:dyDescent="0.3">
      <c r="A1197" s="128"/>
      <c r="B1197" s="128"/>
      <c r="I1197" s="129"/>
      <c r="Q1197" s="120"/>
    </row>
    <row r="1198" spans="1:17" s="69" customFormat="1" x14ac:dyDescent="0.3">
      <c r="A1198" s="128"/>
      <c r="B1198" s="128"/>
      <c r="I1198" s="129"/>
      <c r="Q1198" s="120"/>
    </row>
    <row r="1199" spans="1:17" s="69" customFormat="1" x14ac:dyDescent="0.3">
      <c r="A1199" s="128"/>
      <c r="B1199" s="128"/>
      <c r="I1199" s="129"/>
      <c r="Q1199" s="120"/>
    </row>
    <row r="1200" spans="1:17" s="69" customFormat="1" x14ac:dyDescent="0.3">
      <c r="A1200" s="128"/>
      <c r="B1200" s="128"/>
      <c r="I1200" s="129"/>
      <c r="Q1200" s="120"/>
    </row>
    <row r="1201" spans="1:17" s="69" customFormat="1" x14ac:dyDescent="0.3">
      <c r="A1201" s="128"/>
      <c r="B1201" s="128"/>
      <c r="I1201" s="129"/>
      <c r="Q1201" s="120"/>
    </row>
    <row r="1202" spans="1:17" s="69" customFormat="1" x14ac:dyDescent="0.3">
      <c r="A1202" s="128"/>
      <c r="B1202" s="128"/>
      <c r="I1202" s="129"/>
      <c r="Q1202" s="120"/>
    </row>
    <row r="1203" spans="1:17" s="69" customFormat="1" x14ac:dyDescent="0.3">
      <c r="A1203" s="128"/>
      <c r="B1203" s="128"/>
      <c r="I1203" s="129"/>
      <c r="Q1203" s="120"/>
    </row>
    <row r="1204" spans="1:17" s="69" customFormat="1" x14ac:dyDescent="0.3">
      <c r="A1204" s="128"/>
      <c r="B1204" s="128"/>
      <c r="I1204" s="129"/>
      <c r="Q1204" s="120"/>
    </row>
    <row r="1205" spans="1:17" s="69" customFormat="1" x14ac:dyDescent="0.3">
      <c r="A1205" s="128"/>
      <c r="B1205" s="128"/>
      <c r="I1205" s="129"/>
      <c r="Q1205" s="120"/>
    </row>
    <row r="1206" spans="1:17" s="69" customFormat="1" x14ac:dyDescent="0.3">
      <c r="A1206" s="128"/>
      <c r="B1206" s="128"/>
      <c r="I1206" s="129"/>
      <c r="Q1206" s="120"/>
    </row>
    <row r="1207" spans="1:17" s="69" customFormat="1" x14ac:dyDescent="0.3">
      <c r="A1207" s="128"/>
      <c r="B1207" s="128"/>
      <c r="I1207" s="129"/>
      <c r="Q1207" s="120"/>
    </row>
    <row r="1208" spans="1:17" s="69" customFormat="1" x14ac:dyDescent="0.3">
      <c r="A1208" s="128"/>
      <c r="B1208" s="128"/>
      <c r="I1208" s="129"/>
      <c r="Q1208" s="120"/>
    </row>
    <row r="1209" spans="1:17" s="69" customFormat="1" x14ac:dyDescent="0.3">
      <c r="A1209" s="128"/>
      <c r="B1209" s="128"/>
      <c r="I1209" s="129"/>
      <c r="Q1209" s="120"/>
    </row>
    <row r="1210" spans="1:17" s="69" customFormat="1" x14ac:dyDescent="0.3">
      <c r="A1210" s="128"/>
      <c r="B1210" s="128"/>
      <c r="I1210" s="129"/>
      <c r="Q1210" s="120"/>
    </row>
    <row r="1211" spans="1:17" s="69" customFormat="1" x14ac:dyDescent="0.3">
      <c r="A1211" s="128"/>
      <c r="B1211" s="128"/>
      <c r="I1211" s="129"/>
      <c r="Q1211" s="120"/>
    </row>
    <row r="1212" spans="1:17" s="69" customFormat="1" x14ac:dyDescent="0.3">
      <c r="A1212" s="128"/>
      <c r="B1212" s="128"/>
      <c r="I1212" s="129"/>
      <c r="Q1212" s="120"/>
    </row>
    <row r="1213" spans="1:17" s="69" customFormat="1" x14ac:dyDescent="0.3">
      <c r="A1213" s="128"/>
      <c r="B1213" s="128"/>
      <c r="I1213" s="129"/>
      <c r="Q1213" s="120"/>
    </row>
    <row r="1214" spans="1:17" s="69" customFormat="1" x14ac:dyDescent="0.3">
      <c r="A1214" s="128"/>
      <c r="B1214" s="128"/>
      <c r="I1214" s="129"/>
      <c r="Q1214" s="120"/>
    </row>
    <row r="1215" spans="1:17" s="69" customFormat="1" x14ac:dyDescent="0.3">
      <c r="A1215" s="128"/>
      <c r="B1215" s="128"/>
      <c r="I1215" s="129"/>
      <c r="Q1215" s="120"/>
    </row>
    <row r="1216" spans="1:17" s="69" customFormat="1" x14ac:dyDescent="0.3">
      <c r="A1216" s="128"/>
      <c r="B1216" s="128"/>
      <c r="I1216" s="129"/>
      <c r="Q1216" s="120"/>
    </row>
    <row r="1217" spans="1:17" s="69" customFormat="1" x14ac:dyDescent="0.3">
      <c r="A1217" s="128"/>
      <c r="B1217" s="128"/>
      <c r="I1217" s="129"/>
      <c r="Q1217" s="120"/>
    </row>
    <row r="1218" spans="1:17" s="69" customFormat="1" x14ac:dyDescent="0.3">
      <c r="A1218" s="128"/>
      <c r="B1218" s="128"/>
      <c r="I1218" s="129"/>
      <c r="Q1218" s="120"/>
    </row>
    <row r="1219" spans="1:17" s="69" customFormat="1" x14ac:dyDescent="0.3">
      <c r="A1219" s="128"/>
      <c r="B1219" s="128"/>
      <c r="I1219" s="129"/>
      <c r="Q1219" s="120"/>
    </row>
    <row r="1220" spans="1:17" s="69" customFormat="1" x14ac:dyDescent="0.3">
      <c r="A1220" s="128"/>
      <c r="B1220" s="128"/>
      <c r="I1220" s="129"/>
      <c r="Q1220" s="120"/>
    </row>
    <row r="1221" spans="1:17" s="69" customFormat="1" x14ac:dyDescent="0.3">
      <c r="A1221" s="128"/>
      <c r="B1221" s="128"/>
      <c r="I1221" s="129"/>
      <c r="Q1221" s="120"/>
    </row>
    <row r="1222" spans="1:17" s="69" customFormat="1" x14ac:dyDescent="0.3">
      <c r="A1222" s="128"/>
      <c r="B1222" s="128"/>
      <c r="I1222" s="129"/>
      <c r="Q1222" s="120"/>
    </row>
    <row r="1223" spans="1:17" s="69" customFormat="1" x14ac:dyDescent="0.3">
      <c r="A1223" s="128"/>
      <c r="B1223" s="128"/>
      <c r="I1223" s="129"/>
      <c r="Q1223" s="120"/>
    </row>
    <row r="1224" spans="1:17" s="69" customFormat="1" x14ac:dyDescent="0.3">
      <c r="A1224" s="128"/>
      <c r="B1224" s="128"/>
      <c r="I1224" s="129"/>
      <c r="Q1224" s="120"/>
    </row>
    <row r="1225" spans="1:17" s="69" customFormat="1" x14ac:dyDescent="0.3">
      <c r="A1225" s="128"/>
      <c r="B1225" s="128"/>
      <c r="I1225" s="129"/>
      <c r="Q1225" s="120"/>
    </row>
    <row r="1226" spans="1:17" s="69" customFormat="1" x14ac:dyDescent="0.3">
      <c r="A1226" s="128"/>
      <c r="B1226" s="128"/>
      <c r="I1226" s="129"/>
      <c r="Q1226" s="120"/>
    </row>
    <row r="1227" spans="1:17" s="69" customFormat="1" x14ac:dyDescent="0.3">
      <c r="A1227" s="128"/>
      <c r="B1227" s="128"/>
      <c r="I1227" s="129"/>
      <c r="Q1227" s="120"/>
    </row>
    <row r="1228" spans="1:17" s="69" customFormat="1" x14ac:dyDescent="0.3">
      <c r="A1228" s="128"/>
      <c r="B1228" s="128"/>
      <c r="I1228" s="129"/>
      <c r="Q1228" s="120"/>
    </row>
    <row r="1229" spans="1:17" s="69" customFormat="1" x14ac:dyDescent="0.3">
      <c r="A1229" s="128"/>
      <c r="B1229" s="128"/>
      <c r="I1229" s="129"/>
      <c r="Q1229" s="120"/>
    </row>
    <row r="1230" spans="1:17" s="69" customFormat="1" x14ac:dyDescent="0.3">
      <c r="A1230" s="128"/>
      <c r="B1230" s="128"/>
      <c r="I1230" s="129"/>
      <c r="Q1230" s="120"/>
    </row>
    <row r="1231" spans="1:17" s="69" customFormat="1" x14ac:dyDescent="0.3">
      <c r="A1231" s="128"/>
      <c r="B1231" s="128"/>
      <c r="I1231" s="129"/>
      <c r="Q1231" s="120"/>
    </row>
    <row r="1232" spans="1:17" s="69" customFormat="1" x14ac:dyDescent="0.3">
      <c r="A1232" s="128"/>
      <c r="B1232" s="128"/>
      <c r="I1232" s="129"/>
      <c r="Q1232" s="120"/>
    </row>
    <row r="1233" spans="1:17" s="69" customFormat="1" x14ac:dyDescent="0.3">
      <c r="A1233" s="128"/>
      <c r="B1233" s="128"/>
      <c r="I1233" s="129"/>
      <c r="Q1233" s="120"/>
    </row>
    <row r="1234" spans="1:17" s="69" customFormat="1" x14ac:dyDescent="0.3">
      <c r="A1234" s="128"/>
      <c r="B1234" s="128"/>
      <c r="I1234" s="129"/>
      <c r="Q1234" s="120"/>
    </row>
    <row r="1235" spans="1:17" s="69" customFormat="1" x14ac:dyDescent="0.3">
      <c r="A1235" s="128"/>
      <c r="B1235" s="128"/>
      <c r="I1235" s="129"/>
      <c r="Q1235" s="120"/>
    </row>
    <row r="1236" spans="1:17" s="69" customFormat="1" x14ac:dyDescent="0.3">
      <c r="A1236" s="128"/>
      <c r="B1236" s="128"/>
      <c r="I1236" s="129"/>
      <c r="Q1236" s="120"/>
    </row>
    <row r="1237" spans="1:17" s="69" customFormat="1" x14ac:dyDescent="0.3">
      <c r="A1237" s="128"/>
      <c r="B1237" s="128"/>
      <c r="I1237" s="129"/>
      <c r="Q1237" s="120"/>
    </row>
    <row r="1238" spans="1:17" s="69" customFormat="1" x14ac:dyDescent="0.3">
      <c r="A1238" s="128"/>
      <c r="B1238" s="128"/>
      <c r="I1238" s="129"/>
      <c r="Q1238" s="120"/>
    </row>
    <row r="1239" spans="1:17" s="69" customFormat="1" x14ac:dyDescent="0.3">
      <c r="A1239" s="128"/>
      <c r="B1239" s="128"/>
      <c r="I1239" s="129"/>
      <c r="Q1239" s="120"/>
    </row>
    <row r="1240" spans="1:17" s="69" customFormat="1" x14ac:dyDescent="0.3">
      <c r="A1240" s="128"/>
      <c r="B1240" s="128"/>
      <c r="I1240" s="129"/>
      <c r="Q1240" s="120"/>
    </row>
    <row r="1241" spans="1:17" s="69" customFormat="1" x14ac:dyDescent="0.3">
      <c r="A1241" s="128"/>
      <c r="B1241" s="128"/>
      <c r="I1241" s="129"/>
      <c r="Q1241" s="120"/>
    </row>
    <row r="1242" spans="1:17" s="69" customFormat="1" x14ac:dyDescent="0.3">
      <c r="A1242" s="128"/>
      <c r="B1242" s="128"/>
      <c r="I1242" s="129"/>
      <c r="Q1242" s="120"/>
    </row>
    <row r="1243" spans="1:17" s="69" customFormat="1" x14ac:dyDescent="0.3">
      <c r="A1243" s="128"/>
      <c r="B1243" s="128"/>
      <c r="I1243" s="129"/>
      <c r="Q1243" s="120"/>
    </row>
    <row r="1244" spans="1:17" s="69" customFormat="1" x14ac:dyDescent="0.3">
      <c r="A1244" s="128"/>
      <c r="B1244" s="128"/>
      <c r="I1244" s="129"/>
      <c r="Q1244" s="120"/>
    </row>
    <row r="1245" spans="1:17" s="69" customFormat="1" x14ac:dyDescent="0.3">
      <c r="A1245" s="128"/>
      <c r="B1245" s="128"/>
      <c r="I1245" s="129"/>
      <c r="Q1245" s="120"/>
    </row>
    <row r="1246" spans="1:17" s="69" customFormat="1" x14ac:dyDescent="0.3">
      <c r="A1246" s="128"/>
      <c r="B1246" s="128"/>
      <c r="I1246" s="129"/>
      <c r="Q1246" s="120"/>
    </row>
    <row r="1247" spans="1:17" s="69" customFormat="1" x14ac:dyDescent="0.3">
      <c r="A1247" s="128"/>
      <c r="B1247" s="128"/>
      <c r="I1247" s="129"/>
      <c r="Q1247" s="120"/>
    </row>
    <row r="1248" spans="1:17" s="69" customFormat="1" x14ac:dyDescent="0.3">
      <c r="A1248" s="128"/>
      <c r="B1248" s="128"/>
      <c r="I1248" s="129"/>
      <c r="Q1248" s="120"/>
    </row>
    <row r="1249" spans="1:17" s="69" customFormat="1" x14ac:dyDescent="0.3">
      <c r="A1249" s="128"/>
      <c r="B1249" s="128"/>
      <c r="I1249" s="129"/>
      <c r="Q1249" s="120"/>
    </row>
    <row r="1250" spans="1:17" s="69" customFormat="1" x14ac:dyDescent="0.3">
      <c r="A1250" s="128"/>
      <c r="B1250" s="128"/>
      <c r="I1250" s="129"/>
      <c r="Q1250" s="120"/>
    </row>
    <row r="1251" spans="1:17" s="69" customFormat="1" x14ac:dyDescent="0.3">
      <c r="A1251" s="128"/>
      <c r="B1251" s="128"/>
      <c r="I1251" s="129"/>
      <c r="Q1251" s="120"/>
    </row>
    <row r="1252" spans="1:17" s="69" customFormat="1" x14ac:dyDescent="0.3">
      <c r="A1252" s="128"/>
      <c r="B1252" s="128"/>
      <c r="I1252" s="129"/>
      <c r="Q1252" s="120"/>
    </row>
    <row r="1253" spans="1:17" s="69" customFormat="1" x14ac:dyDescent="0.3">
      <c r="A1253" s="128"/>
      <c r="B1253" s="128"/>
      <c r="I1253" s="129"/>
      <c r="Q1253" s="120"/>
    </row>
    <row r="1254" spans="1:17" s="69" customFormat="1" x14ac:dyDescent="0.3">
      <c r="A1254" s="128"/>
      <c r="B1254" s="128"/>
      <c r="I1254" s="129"/>
      <c r="Q1254" s="120"/>
    </row>
    <row r="1255" spans="1:17" s="69" customFormat="1" x14ac:dyDescent="0.3">
      <c r="A1255" s="128"/>
      <c r="B1255" s="128"/>
      <c r="I1255" s="129"/>
      <c r="Q1255" s="120"/>
    </row>
    <row r="1256" spans="1:17" s="69" customFormat="1" x14ac:dyDescent="0.3">
      <c r="A1256" s="128"/>
      <c r="B1256" s="128"/>
      <c r="I1256" s="129"/>
      <c r="Q1256" s="120"/>
    </row>
    <row r="1257" spans="1:17" s="69" customFormat="1" x14ac:dyDescent="0.3">
      <c r="A1257" s="128"/>
      <c r="B1257" s="128"/>
      <c r="I1257" s="129"/>
      <c r="Q1257" s="120"/>
    </row>
    <row r="1258" spans="1:17" s="69" customFormat="1" x14ac:dyDescent="0.3">
      <c r="A1258" s="128"/>
      <c r="B1258" s="128"/>
      <c r="I1258" s="129"/>
      <c r="Q1258" s="120"/>
    </row>
    <row r="1259" spans="1:17" s="69" customFormat="1" x14ac:dyDescent="0.3">
      <c r="A1259" s="128"/>
      <c r="B1259" s="128"/>
      <c r="I1259" s="129"/>
      <c r="Q1259" s="120"/>
    </row>
    <row r="1260" spans="1:17" s="69" customFormat="1" x14ac:dyDescent="0.3">
      <c r="A1260" s="128"/>
      <c r="B1260" s="128"/>
      <c r="I1260" s="129"/>
      <c r="Q1260" s="120"/>
    </row>
    <row r="1261" spans="1:17" s="69" customFormat="1" x14ac:dyDescent="0.3">
      <c r="A1261" s="128"/>
      <c r="B1261" s="128"/>
      <c r="I1261" s="129"/>
      <c r="Q1261" s="120"/>
    </row>
    <row r="1262" spans="1:17" s="69" customFormat="1" x14ac:dyDescent="0.3">
      <c r="A1262" s="128"/>
      <c r="B1262" s="128"/>
      <c r="I1262" s="129"/>
      <c r="Q1262" s="120"/>
    </row>
    <row r="1263" spans="1:17" s="69" customFormat="1" x14ac:dyDescent="0.3">
      <c r="A1263" s="128"/>
      <c r="B1263" s="128"/>
      <c r="I1263" s="129"/>
      <c r="Q1263" s="120"/>
    </row>
    <row r="1264" spans="1:17" s="69" customFormat="1" x14ac:dyDescent="0.3">
      <c r="A1264" s="128"/>
      <c r="B1264" s="128"/>
      <c r="I1264" s="129"/>
      <c r="Q1264" s="120"/>
    </row>
    <row r="1265" spans="1:17" s="69" customFormat="1" x14ac:dyDescent="0.3">
      <c r="A1265" s="128"/>
      <c r="B1265" s="128"/>
      <c r="I1265" s="129"/>
      <c r="Q1265" s="120"/>
    </row>
    <row r="1266" spans="1:17" s="69" customFormat="1" x14ac:dyDescent="0.3">
      <c r="A1266" s="128"/>
      <c r="B1266" s="128"/>
      <c r="I1266" s="129"/>
      <c r="Q1266" s="120"/>
    </row>
    <row r="1267" spans="1:17" s="69" customFormat="1" x14ac:dyDescent="0.3">
      <c r="A1267" s="128"/>
      <c r="B1267" s="128"/>
      <c r="I1267" s="129"/>
      <c r="Q1267" s="120"/>
    </row>
    <row r="1268" spans="1:17" s="69" customFormat="1" x14ac:dyDescent="0.3">
      <c r="A1268" s="128"/>
      <c r="B1268" s="128"/>
      <c r="I1268" s="129"/>
      <c r="Q1268" s="120"/>
    </row>
    <row r="1269" spans="1:17" s="69" customFormat="1" x14ac:dyDescent="0.3">
      <c r="A1269" s="128"/>
      <c r="B1269" s="128"/>
      <c r="I1269" s="129"/>
      <c r="Q1269" s="120"/>
    </row>
    <row r="1270" spans="1:17" s="69" customFormat="1" x14ac:dyDescent="0.3">
      <c r="A1270" s="128"/>
      <c r="B1270" s="128"/>
      <c r="I1270" s="129"/>
      <c r="Q1270" s="120"/>
    </row>
    <row r="1271" spans="1:17" s="69" customFormat="1" x14ac:dyDescent="0.3">
      <c r="A1271" s="128"/>
      <c r="B1271" s="128"/>
      <c r="I1271" s="129"/>
      <c r="Q1271" s="120"/>
    </row>
    <row r="1272" spans="1:17" s="69" customFormat="1" x14ac:dyDescent="0.3">
      <c r="A1272" s="128"/>
      <c r="B1272" s="128"/>
      <c r="I1272" s="129"/>
      <c r="Q1272" s="120"/>
    </row>
    <row r="1273" spans="1:17" s="69" customFormat="1" x14ac:dyDescent="0.3">
      <c r="A1273" s="128"/>
      <c r="B1273" s="128"/>
      <c r="I1273" s="129"/>
      <c r="Q1273" s="120"/>
    </row>
    <row r="1274" spans="1:17" s="69" customFormat="1" x14ac:dyDescent="0.3">
      <c r="A1274" s="128"/>
      <c r="B1274" s="128"/>
      <c r="I1274" s="129"/>
      <c r="Q1274" s="120"/>
    </row>
    <row r="1275" spans="1:17" s="69" customFormat="1" x14ac:dyDescent="0.3">
      <c r="A1275" s="128"/>
      <c r="B1275" s="128"/>
      <c r="I1275" s="129"/>
      <c r="Q1275" s="120"/>
    </row>
    <row r="1276" spans="1:17" s="69" customFormat="1" x14ac:dyDescent="0.3">
      <c r="A1276" s="128"/>
      <c r="B1276" s="128"/>
      <c r="I1276" s="129"/>
      <c r="Q1276" s="120"/>
    </row>
    <row r="1277" spans="1:17" s="69" customFormat="1" x14ac:dyDescent="0.3">
      <c r="A1277" s="128"/>
      <c r="B1277" s="128"/>
      <c r="I1277" s="129"/>
      <c r="Q1277" s="120"/>
    </row>
    <row r="1278" spans="1:17" s="69" customFormat="1" x14ac:dyDescent="0.3">
      <c r="A1278" s="128"/>
      <c r="B1278" s="128"/>
      <c r="I1278" s="129"/>
      <c r="Q1278" s="120"/>
    </row>
    <row r="1279" spans="1:17" s="69" customFormat="1" x14ac:dyDescent="0.3">
      <c r="A1279" s="128"/>
      <c r="B1279" s="128"/>
      <c r="I1279" s="129"/>
      <c r="Q1279" s="120"/>
    </row>
    <row r="1280" spans="1:17" s="69" customFormat="1" x14ac:dyDescent="0.3">
      <c r="A1280" s="128"/>
      <c r="B1280" s="128"/>
      <c r="I1280" s="129"/>
      <c r="Q1280" s="120"/>
    </row>
    <row r="1281" spans="1:17" s="69" customFormat="1" x14ac:dyDescent="0.3">
      <c r="A1281" s="128"/>
      <c r="B1281" s="128"/>
      <c r="I1281" s="129"/>
      <c r="Q1281" s="120"/>
    </row>
    <row r="1282" spans="1:17" s="69" customFormat="1" x14ac:dyDescent="0.3">
      <c r="A1282" s="128"/>
      <c r="B1282" s="128"/>
      <c r="I1282" s="129"/>
      <c r="Q1282" s="120"/>
    </row>
    <row r="1283" spans="1:17" s="69" customFormat="1" x14ac:dyDescent="0.3">
      <c r="A1283" s="128"/>
      <c r="B1283" s="128"/>
      <c r="I1283" s="129"/>
      <c r="Q1283" s="120"/>
    </row>
    <row r="1284" spans="1:17" s="69" customFormat="1" x14ac:dyDescent="0.3">
      <c r="A1284" s="128"/>
      <c r="B1284" s="128"/>
      <c r="I1284" s="129"/>
      <c r="Q1284" s="120"/>
    </row>
    <row r="1285" spans="1:17" s="69" customFormat="1" x14ac:dyDescent="0.3">
      <c r="A1285" s="128"/>
      <c r="B1285" s="128"/>
      <c r="I1285" s="129"/>
      <c r="Q1285" s="120"/>
    </row>
    <row r="1286" spans="1:17" s="69" customFormat="1" x14ac:dyDescent="0.3">
      <c r="A1286" s="128"/>
      <c r="B1286" s="128"/>
      <c r="I1286" s="129"/>
      <c r="Q1286" s="120"/>
    </row>
    <row r="1287" spans="1:17" s="69" customFormat="1" x14ac:dyDescent="0.3">
      <c r="A1287" s="128"/>
      <c r="B1287" s="128"/>
      <c r="I1287" s="129"/>
      <c r="Q1287" s="120"/>
    </row>
    <row r="1288" spans="1:17" s="69" customFormat="1" x14ac:dyDescent="0.3">
      <c r="A1288" s="128"/>
      <c r="B1288" s="128"/>
      <c r="I1288" s="129"/>
      <c r="Q1288" s="120"/>
    </row>
    <row r="1289" spans="1:17" s="69" customFormat="1" x14ac:dyDescent="0.3">
      <c r="A1289" s="128"/>
      <c r="B1289" s="128"/>
      <c r="I1289" s="129"/>
      <c r="Q1289" s="120"/>
    </row>
    <row r="1290" spans="1:17" s="69" customFormat="1" x14ac:dyDescent="0.3">
      <c r="A1290" s="128"/>
      <c r="B1290" s="128"/>
      <c r="I1290" s="129"/>
      <c r="Q1290" s="120"/>
    </row>
    <row r="1291" spans="1:17" s="69" customFormat="1" x14ac:dyDescent="0.3">
      <c r="A1291" s="128"/>
      <c r="B1291" s="128"/>
      <c r="I1291" s="129"/>
      <c r="Q1291" s="120"/>
    </row>
    <row r="1292" spans="1:17" s="69" customFormat="1" x14ac:dyDescent="0.3">
      <c r="A1292" s="128"/>
      <c r="B1292" s="128"/>
      <c r="I1292" s="129"/>
      <c r="Q1292" s="120"/>
    </row>
    <row r="1293" spans="1:17" s="69" customFormat="1" x14ac:dyDescent="0.3">
      <c r="A1293" s="128"/>
      <c r="B1293" s="128"/>
      <c r="I1293" s="129"/>
      <c r="Q1293" s="120"/>
    </row>
    <row r="1294" spans="1:17" s="69" customFormat="1" x14ac:dyDescent="0.3">
      <c r="A1294" s="128"/>
      <c r="B1294" s="128"/>
      <c r="I1294" s="129"/>
      <c r="Q1294" s="120"/>
    </row>
    <row r="1295" spans="1:17" s="69" customFormat="1" x14ac:dyDescent="0.3">
      <c r="A1295" s="128"/>
      <c r="B1295" s="128"/>
      <c r="I1295" s="129"/>
      <c r="Q1295" s="120"/>
    </row>
    <row r="1296" spans="1:17" s="69" customFormat="1" x14ac:dyDescent="0.3">
      <c r="A1296" s="128"/>
      <c r="B1296" s="128"/>
      <c r="I1296" s="129"/>
      <c r="Q1296" s="120"/>
    </row>
    <row r="1297" spans="1:17" s="69" customFormat="1" x14ac:dyDescent="0.3">
      <c r="A1297" s="128"/>
      <c r="B1297" s="128"/>
      <c r="I1297" s="129"/>
      <c r="Q1297" s="120"/>
    </row>
    <row r="1298" spans="1:17" s="69" customFormat="1" x14ac:dyDescent="0.3">
      <c r="A1298" s="128"/>
      <c r="B1298" s="128"/>
      <c r="I1298" s="129"/>
      <c r="Q1298" s="120"/>
    </row>
    <row r="1299" spans="1:17" s="69" customFormat="1" x14ac:dyDescent="0.3">
      <c r="A1299" s="128"/>
      <c r="B1299" s="128"/>
      <c r="I1299" s="129"/>
      <c r="Q1299" s="120"/>
    </row>
    <row r="1300" spans="1:17" s="69" customFormat="1" x14ac:dyDescent="0.3">
      <c r="A1300" s="128"/>
      <c r="B1300" s="128"/>
      <c r="I1300" s="129"/>
      <c r="Q1300" s="120"/>
    </row>
    <row r="1301" spans="1:17" s="69" customFormat="1" x14ac:dyDescent="0.3">
      <c r="A1301" s="128"/>
      <c r="B1301" s="128"/>
      <c r="I1301" s="129"/>
      <c r="Q1301" s="120"/>
    </row>
    <row r="1302" spans="1:17" s="69" customFormat="1" x14ac:dyDescent="0.3">
      <c r="A1302" s="128"/>
      <c r="B1302" s="128"/>
      <c r="I1302" s="129"/>
      <c r="Q1302" s="120"/>
    </row>
    <row r="1303" spans="1:17" s="69" customFormat="1" x14ac:dyDescent="0.3">
      <c r="A1303" s="128"/>
      <c r="B1303" s="128"/>
      <c r="I1303" s="129"/>
      <c r="Q1303" s="120"/>
    </row>
    <row r="1304" spans="1:17" s="69" customFormat="1" x14ac:dyDescent="0.3">
      <c r="A1304" s="128"/>
      <c r="B1304" s="128"/>
      <c r="I1304" s="129"/>
      <c r="Q1304" s="120"/>
    </row>
    <row r="1305" spans="1:17" s="69" customFormat="1" x14ac:dyDescent="0.3">
      <c r="A1305" s="128"/>
      <c r="B1305" s="128"/>
      <c r="I1305" s="129"/>
      <c r="Q1305" s="120"/>
    </row>
    <row r="1306" spans="1:17" s="69" customFormat="1" x14ac:dyDescent="0.3">
      <c r="A1306" s="128"/>
      <c r="B1306" s="128"/>
      <c r="I1306" s="129"/>
      <c r="Q1306" s="120"/>
    </row>
    <row r="1307" spans="1:17" s="69" customFormat="1" x14ac:dyDescent="0.3">
      <c r="A1307" s="128"/>
      <c r="B1307" s="128"/>
      <c r="I1307" s="129"/>
      <c r="Q1307" s="120"/>
    </row>
    <row r="1308" spans="1:17" s="69" customFormat="1" x14ac:dyDescent="0.3">
      <c r="A1308" s="128"/>
      <c r="B1308" s="128"/>
      <c r="I1308" s="129"/>
      <c r="Q1308" s="120"/>
    </row>
    <row r="1309" spans="1:17" s="69" customFormat="1" x14ac:dyDescent="0.3">
      <c r="A1309" s="128"/>
      <c r="B1309" s="128"/>
      <c r="I1309" s="129"/>
      <c r="Q1309" s="120"/>
    </row>
    <row r="1310" spans="1:17" s="69" customFormat="1" x14ac:dyDescent="0.3">
      <c r="A1310" s="128"/>
      <c r="B1310" s="128"/>
      <c r="I1310" s="129"/>
      <c r="Q1310" s="120"/>
    </row>
    <row r="1311" spans="1:17" s="69" customFormat="1" x14ac:dyDescent="0.3">
      <c r="A1311" s="128"/>
      <c r="B1311" s="128"/>
      <c r="I1311" s="129"/>
      <c r="Q1311" s="120"/>
    </row>
    <row r="1312" spans="1:17" s="69" customFormat="1" x14ac:dyDescent="0.3">
      <c r="A1312" s="128"/>
      <c r="B1312" s="128"/>
      <c r="I1312" s="129"/>
      <c r="Q1312" s="120"/>
    </row>
    <row r="1313" spans="1:17" s="69" customFormat="1" x14ac:dyDescent="0.3">
      <c r="A1313" s="128"/>
      <c r="B1313" s="128"/>
      <c r="I1313" s="129"/>
      <c r="Q1313" s="120"/>
    </row>
    <row r="1314" spans="1:17" s="69" customFormat="1" x14ac:dyDescent="0.3">
      <c r="A1314" s="128"/>
      <c r="B1314" s="128"/>
      <c r="I1314" s="129"/>
      <c r="Q1314" s="120"/>
    </row>
    <row r="1315" spans="1:17" s="69" customFormat="1" x14ac:dyDescent="0.3">
      <c r="A1315" s="128"/>
      <c r="B1315" s="128"/>
      <c r="I1315" s="129"/>
      <c r="Q1315" s="120"/>
    </row>
    <row r="1316" spans="1:17" s="69" customFormat="1" x14ac:dyDescent="0.3">
      <c r="A1316" s="128"/>
      <c r="B1316" s="128"/>
      <c r="I1316" s="129"/>
      <c r="Q1316" s="120"/>
    </row>
    <row r="1317" spans="1:17" s="69" customFormat="1" x14ac:dyDescent="0.3">
      <c r="A1317" s="128"/>
      <c r="B1317" s="128"/>
      <c r="I1317" s="129"/>
      <c r="Q1317" s="120"/>
    </row>
    <row r="1318" spans="1:17" s="69" customFormat="1" x14ac:dyDescent="0.3">
      <c r="A1318" s="128"/>
      <c r="B1318" s="128"/>
      <c r="I1318" s="129"/>
      <c r="Q1318" s="120"/>
    </row>
    <row r="1319" spans="1:17" s="69" customFormat="1" x14ac:dyDescent="0.3">
      <c r="A1319" s="128"/>
      <c r="B1319" s="128"/>
      <c r="I1319" s="129"/>
      <c r="Q1319" s="120"/>
    </row>
    <row r="1320" spans="1:17" s="69" customFormat="1" x14ac:dyDescent="0.3">
      <c r="A1320" s="128"/>
      <c r="B1320" s="128"/>
      <c r="I1320" s="129"/>
      <c r="Q1320" s="120"/>
    </row>
    <row r="1321" spans="1:17" s="69" customFormat="1" x14ac:dyDescent="0.3">
      <c r="A1321" s="128"/>
      <c r="B1321" s="128"/>
      <c r="I1321" s="129"/>
      <c r="Q1321" s="120"/>
    </row>
    <row r="1322" spans="1:17" s="69" customFormat="1" x14ac:dyDescent="0.3">
      <c r="A1322" s="128"/>
      <c r="B1322" s="128"/>
      <c r="I1322" s="129"/>
      <c r="Q1322" s="120"/>
    </row>
    <row r="1323" spans="1:17" s="69" customFormat="1" x14ac:dyDescent="0.3">
      <c r="A1323" s="128"/>
      <c r="B1323" s="128"/>
      <c r="I1323" s="129"/>
      <c r="Q1323" s="120"/>
    </row>
    <row r="1324" spans="1:17" s="69" customFormat="1" x14ac:dyDescent="0.3">
      <c r="A1324" s="128"/>
      <c r="B1324" s="128"/>
      <c r="I1324" s="129"/>
      <c r="Q1324" s="120"/>
    </row>
    <row r="1325" spans="1:17" s="69" customFormat="1" x14ac:dyDescent="0.3">
      <c r="A1325" s="128"/>
      <c r="B1325" s="128"/>
      <c r="I1325" s="129"/>
      <c r="Q1325" s="120"/>
    </row>
    <row r="1326" spans="1:17" s="69" customFormat="1" x14ac:dyDescent="0.3">
      <c r="A1326" s="128"/>
      <c r="B1326" s="128"/>
      <c r="I1326" s="129"/>
      <c r="Q1326" s="120"/>
    </row>
    <row r="1327" spans="1:17" s="69" customFormat="1" x14ac:dyDescent="0.3">
      <c r="A1327" s="128"/>
      <c r="B1327" s="128"/>
      <c r="I1327" s="129"/>
      <c r="Q1327" s="120"/>
    </row>
    <row r="1328" spans="1:17" s="69" customFormat="1" x14ac:dyDescent="0.3">
      <c r="A1328" s="128"/>
      <c r="B1328" s="128"/>
      <c r="I1328" s="129"/>
      <c r="Q1328" s="120"/>
    </row>
    <row r="1329" spans="1:17" s="69" customFormat="1" x14ac:dyDescent="0.3">
      <c r="A1329" s="128"/>
      <c r="B1329" s="128"/>
      <c r="I1329" s="129"/>
      <c r="Q1329" s="120"/>
    </row>
    <row r="1330" spans="1:17" s="69" customFormat="1" x14ac:dyDescent="0.3">
      <c r="A1330" s="128"/>
      <c r="B1330" s="128"/>
      <c r="I1330" s="129"/>
      <c r="Q1330" s="120"/>
    </row>
    <row r="1331" spans="1:17" s="69" customFormat="1" x14ac:dyDescent="0.3">
      <c r="A1331" s="128"/>
      <c r="B1331" s="128"/>
      <c r="I1331" s="129"/>
      <c r="Q1331" s="120"/>
    </row>
    <row r="1332" spans="1:17" s="69" customFormat="1" x14ac:dyDescent="0.3">
      <c r="A1332" s="128"/>
      <c r="B1332" s="128"/>
      <c r="I1332" s="129"/>
      <c r="Q1332" s="120"/>
    </row>
    <row r="1333" spans="1:17" s="69" customFormat="1" x14ac:dyDescent="0.3">
      <c r="A1333" s="128"/>
      <c r="B1333" s="128"/>
      <c r="I1333" s="129"/>
      <c r="Q1333" s="120"/>
    </row>
    <row r="1334" spans="1:17" s="69" customFormat="1" x14ac:dyDescent="0.3">
      <c r="A1334" s="128"/>
      <c r="B1334" s="128"/>
      <c r="I1334" s="129"/>
      <c r="Q1334" s="120"/>
    </row>
    <row r="1335" spans="1:17" s="69" customFormat="1" x14ac:dyDescent="0.3">
      <c r="A1335" s="128"/>
      <c r="B1335" s="128"/>
      <c r="I1335" s="129"/>
      <c r="Q1335" s="120"/>
    </row>
    <row r="1336" spans="1:17" s="69" customFormat="1" x14ac:dyDescent="0.3">
      <c r="A1336" s="128"/>
      <c r="B1336" s="128"/>
      <c r="I1336" s="129"/>
      <c r="Q1336" s="120"/>
    </row>
    <row r="1337" spans="1:17" s="69" customFormat="1" x14ac:dyDescent="0.3">
      <c r="A1337" s="128"/>
      <c r="B1337" s="128"/>
      <c r="I1337" s="129"/>
      <c r="Q1337" s="120"/>
    </row>
    <row r="1338" spans="1:17" s="69" customFormat="1" x14ac:dyDescent="0.3">
      <c r="A1338" s="128"/>
      <c r="B1338" s="128"/>
      <c r="I1338" s="129"/>
      <c r="Q1338" s="120"/>
    </row>
    <row r="1339" spans="1:17" s="69" customFormat="1" x14ac:dyDescent="0.3">
      <c r="A1339" s="128"/>
      <c r="B1339" s="128"/>
      <c r="I1339" s="129"/>
      <c r="Q1339" s="120"/>
    </row>
    <row r="1340" spans="1:17" s="69" customFormat="1" x14ac:dyDescent="0.3">
      <c r="A1340" s="128"/>
      <c r="B1340" s="128"/>
      <c r="I1340" s="129"/>
      <c r="Q1340" s="120"/>
    </row>
    <row r="1341" spans="1:17" s="69" customFormat="1" x14ac:dyDescent="0.3">
      <c r="A1341" s="128"/>
      <c r="B1341" s="128"/>
      <c r="I1341" s="129"/>
      <c r="Q1341" s="120"/>
    </row>
    <row r="1342" spans="1:17" s="69" customFormat="1" x14ac:dyDescent="0.3">
      <c r="A1342" s="128"/>
      <c r="B1342" s="128"/>
      <c r="I1342" s="129"/>
      <c r="Q1342" s="120"/>
    </row>
    <row r="1343" spans="1:17" s="69" customFormat="1" x14ac:dyDescent="0.3">
      <c r="A1343" s="128"/>
      <c r="B1343" s="128"/>
      <c r="I1343" s="129"/>
      <c r="Q1343" s="120"/>
    </row>
    <row r="1344" spans="1:17" s="69" customFormat="1" x14ac:dyDescent="0.3">
      <c r="A1344" s="128"/>
      <c r="B1344" s="128"/>
      <c r="I1344" s="129"/>
      <c r="Q1344" s="120"/>
    </row>
    <row r="1345" spans="1:17" s="69" customFormat="1" x14ac:dyDescent="0.3">
      <c r="A1345" s="128"/>
      <c r="B1345" s="128"/>
      <c r="I1345" s="129"/>
      <c r="Q1345" s="120"/>
    </row>
    <row r="1346" spans="1:17" s="69" customFormat="1" x14ac:dyDescent="0.3">
      <c r="A1346" s="128"/>
      <c r="B1346" s="128"/>
      <c r="I1346" s="129"/>
      <c r="Q1346" s="120"/>
    </row>
    <row r="1347" spans="1:17" s="69" customFormat="1" x14ac:dyDescent="0.3">
      <c r="A1347" s="128"/>
      <c r="B1347" s="128"/>
      <c r="I1347" s="129"/>
      <c r="Q1347" s="120"/>
    </row>
    <row r="1348" spans="1:17" s="69" customFormat="1" x14ac:dyDescent="0.3">
      <c r="A1348" s="128"/>
      <c r="B1348" s="128"/>
      <c r="I1348" s="129"/>
      <c r="Q1348" s="120"/>
    </row>
    <row r="1349" spans="1:17" s="69" customFormat="1" x14ac:dyDescent="0.3">
      <c r="A1349" s="128"/>
      <c r="B1349" s="128"/>
      <c r="I1349" s="129"/>
      <c r="Q1349" s="120"/>
    </row>
    <row r="1350" spans="1:17" s="69" customFormat="1" x14ac:dyDescent="0.3">
      <c r="A1350" s="128"/>
      <c r="B1350" s="128"/>
      <c r="I1350" s="129"/>
      <c r="Q1350" s="120"/>
    </row>
    <row r="1351" spans="1:17" s="69" customFormat="1" x14ac:dyDescent="0.3">
      <c r="A1351" s="128"/>
      <c r="B1351" s="128"/>
      <c r="I1351" s="129"/>
      <c r="Q1351" s="120"/>
    </row>
    <row r="1352" spans="1:17" s="69" customFormat="1" x14ac:dyDescent="0.3">
      <c r="A1352" s="128"/>
      <c r="B1352" s="128"/>
      <c r="I1352" s="129"/>
      <c r="Q1352" s="120"/>
    </row>
    <row r="1353" spans="1:17" s="69" customFormat="1" x14ac:dyDescent="0.3">
      <c r="A1353" s="128"/>
      <c r="B1353" s="128"/>
      <c r="I1353" s="129"/>
      <c r="Q1353" s="120"/>
    </row>
    <row r="1354" spans="1:17" s="69" customFormat="1" x14ac:dyDescent="0.3">
      <c r="A1354" s="128"/>
      <c r="B1354" s="128"/>
      <c r="I1354" s="129"/>
      <c r="Q1354" s="120"/>
    </row>
    <row r="1355" spans="1:17" s="69" customFormat="1" x14ac:dyDescent="0.3">
      <c r="A1355" s="128"/>
      <c r="B1355" s="128"/>
      <c r="I1355" s="129"/>
      <c r="Q1355" s="120"/>
    </row>
    <row r="1356" spans="1:17" s="69" customFormat="1" x14ac:dyDescent="0.3">
      <c r="A1356" s="128"/>
      <c r="B1356" s="128"/>
      <c r="I1356" s="129"/>
      <c r="Q1356" s="120"/>
    </row>
    <row r="1357" spans="1:17" s="69" customFormat="1" x14ac:dyDescent="0.3">
      <c r="A1357" s="128"/>
      <c r="B1357" s="128"/>
      <c r="I1357" s="129"/>
      <c r="Q1357" s="120"/>
    </row>
    <row r="1358" spans="1:17" s="69" customFormat="1" x14ac:dyDescent="0.3">
      <c r="A1358" s="128"/>
      <c r="B1358" s="128"/>
      <c r="I1358" s="129"/>
      <c r="Q1358" s="120"/>
    </row>
    <row r="1359" spans="1:17" s="69" customFormat="1" x14ac:dyDescent="0.3">
      <c r="A1359" s="128"/>
      <c r="B1359" s="128"/>
      <c r="I1359" s="129"/>
      <c r="Q1359" s="120"/>
    </row>
    <row r="1360" spans="1:17" s="69" customFormat="1" x14ac:dyDescent="0.3">
      <c r="A1360" s="128"/>
      <c r="B1360" s="128"/>
      <c r="I1360" s="129"/>
      <c r="Q1360" s="120"/>
    </row>
    <row r="1361" spans="1:17" s="69" customFormat="1" x14ac:dyDescent="0.3">
      <c r="A1361" s="128"/>
      <c r="B1361" s="128"/>
      <c r="I1361" s="129"/>
      <c r="Q1361" s="120"/>
    </row>
    <row r="1362" spans="1:17" s="69" customFormat="1" x14ac:dyDescent="0.3">
      <c r="A1362" s="128"/>
      <c r="B1362" s="128"/>
      <c r="I1362" s="129"/>
      <c r="Q1362" s="120"/>
    </row>
    <row r="1363" spans="1:17" s="69" customFormat="1" x14ac:dyDescent="0.3">
      <c r="A1363" s="128"/>
      <c r="B1363" s="128"/>
      <c r="I1363" s="129"/>
      <c r="Q1363" s="120"/>
    </row>
    <row r="1364" spans="1:17" s="69" customFormat="1" x14ac:dyDescent="0.3">
      <c r="A1364" s="128"/>
      <c r="B1364" s="128"/>
      <c r="I1364" s="129"/>
      <c r="Q1364" s="120"/>
    </row>
    <row r="1365" spans="1:17" s="69" customFormat="1" x14ac:dyDescent="0.3">
      <c r="A1365" s="128"/>
      <c r="B1365" s="128"/>
      <c r="I1365" s="129"/>
      <c r="Q1365" s="120"/>
    </row>
    <row r="1366" spans="1:17" s="69" customFormat="1" x14ac:dyDescent="0.3">
      <c r="A1366" s="128"/>
      <c r="B1366" s="128"/>
      <c r="I1366" s="129"/>
      <c r="Q1366" s="120"/>
    </row>
    <row r="1367" spans="1:17" s="69" customFormat="1" x14ac:dyDescent="0.3">
      <c r="A1367" s="128"/>
      <c r="B1367" s="128"/>
      <c r="I1367" s="129"/>
      <c r="Q1367" s="120"/>
    </row>
    <row r="1368" spans="1:17" s="69" customFormat="1" x14ac:dyDescent="0.3">
      <c r="A1368" s="128"/>
      <c r="B1368" s="128"/>
      <c r="I1368" s="129"/>
      <c r="Q1368" s="120"/>
    </row>
    <row r="1369" spans="1:17" s="69" customFormat="1" x14ac:dyDescent="0.3">
      <c r="A1369" s="128"/>
      <c r="B1369" s="128"/>
      <c r="I1369" s="129"/>
      <c r="Q1369" s="120"/>
    </row>
    <row r="1370" spans="1:17" s="69" customFormat="1" x14ac:dyDescent="0.3">
      <c r="A1370" s="128"/>
      <c r="B1370" s="128"/>
      <c r="I1370" s="129"/>
      <c r="Q1370" s="120"/>
    </row>
    <row r="1371" spans="1:17" s="69" customFormat="1" x14ac:dyDescent="0.3">
      <c r="A1371" s="128"/>
      <c r="B1371" s="128"/>
      <c r="I1371" s="129"/>
      <c r="Q1371" s="120"/>
    </row>
    <row r="1372" spans="1:17" s="69" customFormat="1" x14ac:dyDescent="0.3">
      <c r="A1372" s="128"/>
      <c r="B1372" s="128"/>
      <c r="I1372" s="129"/>
      <c r="Q1372" s="120"/>
    </row>
    <row r="1373" spans="1:17" s="69" customFormat="1" x14ac:dyDescent="0.3">
      <c r="A1373" s="128"/>
      <c r="B1373" s="128"/>
      <c r="I1373" s="129"/>
      <c r="Q1373" s="120"/>
    </row>
    <row r="1374" spans="1:17" s="69" customFormat="1" x14ac:dyDescent="0.3">
      <c r="A1374" s="128"/>
      <c r="B1374" s="128"/>
      <c r="I1374" s="129"/>
      <c r="Q1374" s="120"/>
    </row>
    <row r="1375" spans="1:17" s="69" customFormat="1" x14ac:dyDescent="0.3">
      <c r="A1375" s="128"/>
      <c r="B1375" s="128"/>
      <c r="I1375" s="129"/>
      <c r="Q1375" s="120"/>
    </row>
    <row r="1376" spans="1:17" s="69" customFormat="1" x14ac:dyDescent="0.3">
      <c r="A1376" s="128"/>
      <c r="B1376" s="128"/>
      <c r="I1376" s="129"/>
      <c r="Q1376" s="120"/>
    </row>
    <row r="1377" spans="1:17" s="69" customFormat="1" x14ac:dyDescent="0.3">
      <c r="A1377" s="128"/>
      <c r="B1377" s="128"/>
      <c r="I1377" s="129"/>
      <c r="Q1377" s="120"/>
    </row>
    <row r="1378" spans="1:17" s="69" customFormat="1" x14ac:dyDescent="0.3">
      <c r="A1378" s="128"/>
      <c r="B1378" s="128"/>
      <c r="I1378" s="129"/>
      <c r="Q1378" s="120"/>
    </row>
    <row r="1379" spans="1:17" s="69" customFormat="1" x14ac:dyDescent="0.3">
      <c r="A1379" s="128"/>
      <c r="B1379" s="128"/>
      <c r="I1379" s="129"/>
      <c r="Q1379" s="120"/>
    </row>
    <row r="1380" spans="1:17" s="69" customFormat="1" x14ac:dyDescent="0.3">
      <c r="A1380" s="128"/>
      <c r="B1380" s="128"/>
      <c r="I1380" s="129"/>
      <c r="Q1380" s="120"/>
    </row>
    <row r="1381" spans="1:17" s="69" customFormat="1" x14ac:dyDescent="0.3">
      <c r="A1381" s="128"/>
      <c r="B1381" s="128"/>
      <c r="I1381" s="129"/>
      <c r="Q1381" s="120"/>
    </row>
    <row r="1382" spans="1:17" s="69" customFormat="1" x14ac:dyDescent="0.3">
      <c r="A1382" s="128"/>
      <c r="B1382" s="128"/>
      <c r="I1382" s="129"/>
      <c r="Q1382" s="120"/>
    </row>
    <row r="1383" spans="1:17" s="69" customFormat="1" x14ac:dyDescent="0.3">
      <c r="A1383" s="128"/>
      <c r="B1383" s="128"/>
      <c r="I1383" s="129"/>
      <c r="Q1383" s="120"/>
    </row>
    <row r="1384" spans="1:17" s="69" customFormat="1" x14ac:dyDescent="0.3">
      <c r="A1384" s="128"/>
      <c r="B1384" s="128"/>
      <c r="I1384" s="129"/>
      <c r="Q1384" s="120"/>
    </row>
    <row r="1385" spans="1:17" s="69" customFormat="1" x14ac:dyDescent="0.3">
      <c r="A1385" s="128"/>
      <c r="B1385" s="128"/>
      <c r="I1385" s="129"/>
      <c r="Q1385" s="120"/>
    </row>
    <row r="1386" spans="1:17" s="69" customFormat="1" x14ac:dyDescent="0.3">
      <c r="A1386" s="128"/>
      <c r="B1386" s="128"/>
      <c r="I1386" s="129"/>
      <c r="Q1386" s="120"/>
    </row>
    <row r="1387" spans="1:17" s="69" customFormat="1" x14ac:dyDescent="0.3">
      <c r="A1387" s="128"/>
      <c r="B1387" s="128"/>
      <c r="I1387" s="129"/>
      <c r="Q1387" s="120"/>
    </row>
    <row r="1388" spans="1:17" s="69" customFormat="1" x14ac:dyDescent="0.3">
      <c r="A1388" s="128"/>
      <c r="B1388" s="128"/>
      <c r="I1388" s="129"/>
      <c r="Q1388" s="120"/>
    </row>
    <row r="1389" spans="1:17" s="69" customFormat="1" x14ac:dyDescent="0.3">
      <c r="A1389" s="128"/>
      <c r="B1389" s="128"/>
      <c r="I1389" s="129"/>
      <c r="Q1389" s="120"/>
    </row>
    <row r="1390" spans="1:17" s="69" customFormat="1" x14ac:dyDescent="0.3">
      <c r="A1390" s="128"/>
      <c r="B1390" s="128"/>
      <c r="I1390" s="129"/>
      <c r="Q1390" s="120"/>
    </row>
    <row r="1391" spans="1:17" s="69" customFormat="1" x14ac:dyDescent="0.3">
      <c r="A1391" s="128"/>
      <c r="B1391" s="128"/>
      <c r="I1391" s="129"/>
      <c r="Q1391" s="120"/>
    </row>
    <row r="1392" spans="1:17" s="69" customFormat="1" x14ac:dyDescent="0.3">
      <c r="A1392" s="128"/>
      <c r="B1392" s="128"/>
      <c r="I1392" s="129"/>
      <c r="Q1392" s="120"/>
    </row>
    <row r="1393" spans="1:17" s="69" customFormat="1" x14ac:dyDescent="0.3">
      <c r="A1393" s="128"/>
      <c r="B1393" s="128"/>
      <c r="I1393" s="129"/>
      <c r="Q1393" s="120"/>
    </row>
    <row r="1394" spans="1:17" s="69" customFormat="1" x14ac:dyDescent="0.3">
      <c r="A1394" s="128"/>
      <c r="B1394" s="128"/>
      <c r="I1394" s="129"/>
      <c r="Q1394" s="120"/>
    </row>
    <row r="1395" spans="1:17" s="69" customFormat="1" x14ac:dyDescent="0.3">
      <c r="A1395" s="128"/>
      <c r="B1395" s="128"/>
      <c r="I1395" s="129"/>
      <c r="Q1395" s="120"/>
    </row>
    <row r="1396" spans="1:17" s="69" customFormat="1" x14ac:dyDescent="0.3">
      <c r="A1396" s="128"/>
      <c r="B1396" s="128"/>
      <c r="I1396" s="129"/>
      <c r="Q1396" s="120"/>
    </row>
    <row r="1397" spans="1:17" s="69" customFormat="1" x14ac:dyDescent="0.3">
      <c r="A1397" s="128"/>
      <c r="B1397" s="128"/>
      <c r="I1397" s="129"/>
      <c r="Q1397" s="120"/>
    </row>
    <row r="1398" spans="1:17" s="69" customFormat="1" x14ac:dyDescent="0.3">
      <c r="A1398" s="128"/>
      <c r="B1398" s="128"/>
      <c r="I1398" s="129"/>
      <c r="Q1398" s="120"/>
    </row>
    <row r="1399" spans="1:17" s="69" customFormat="1" x14ac:dyDescent="0.3">
      <c r="A1399" s="128"/>
      <c r="B1399" s="128"/>
      <c r="I1399" s="129"/>
      <c r="Q1399" s="120"/>
    </row>
    <row r="1400" spans="1:17" s="69" customFormat="1" x14ac:dyDescent="0.3">
      <c r="A1400" s="128"/>
      <c r="B1400" s="128"/>
      <c r="I1400" s="129"/>
      <c r="Q1400" s="120"/>
    </row>
    <row r="1401" spans="1:17" s="69" customFormat="1" x14ac:dyDescent="0.3">
      <c r="A1401" s="128"/>
      <c r="B1401" s="128"/>
      <c r="I1401" s="129"/>
      <c r="Q1401" s="120"/>
    </row>
    <row r="1402" spans="1:17" s="69" customFormat="1" x14ac:dyDescent="0.3">
      <c r="A1402" s="128"/>
      <c r="B1402" s="128"/>
      <c r="I1402" s="129"/>
      <c r="Q1402" s="120"/>
    </row>
    <row r="1403" spans="1:17" s="69" customFormat="1" x14ac:dyDescent="0.3">
      <c r="A1403" s="128"/>
      <c r="B1403" s="128"/>
      <c r="I1403" s="129"/>
      <c r="Q1403" s="120"/>
    </row>
    <row r="1404" spans="1:17" s="69" customFormat="1" x14ac:dyDescent="0.3">
      <c r="A1404" s="128"/>
      <c r="B1404" s="128"/>
      <c r="I1404" s="129"/>
      <c r="Q1404" s="120"/>
    </row>
    <row r="1405" spans="1:17" s="69" customFormat="1" x14ac:dyDescent="0.3">
      <c r="A1405" s="128"/>
      <c r="B1405" s="128"/>
      <c r="I1405" s="129"/>
      <c r="Q1405" s="120"/>
    </row>
    <row r="1406" spans="1:17" s="69" customFormat="1" x14ac:dyDescent="0.3">
      <c r="A1406" s="128"/>
      <c r="B1406" s="128"/>
      <c r="I1406" s="129"/>
      <c r="Q1406" s="120"/>
    </row>
    <row r="1407" spans="1:17" s="69" customFormat="1" x14ac:dyDescent="0.3">
      <c r="A1407" s="128"/>
      <c r="B1407" s="128"/>
      <c r="I1407" s="129"/>
      <c r="Q1407" s="120"/>
    </row>
    <row r="1408" spans="1:17" s="69" customFormat="1" x14ac:dyDescent="0.3">
      <c r="A1408" s="128"/>
      <c r="B1408" s="128"/>
      <c r="I1408" s="129"/>
      <c r="Q1408" s="120"/>
    </row>
    <row r="1409" spans="1:17" s="69" customFormat="1" x14ac:dyDescent="0.3">
      <c r="A1409" s="128"/>
      <c r="B1409" s="128"/>
      <c r="I1409" s="129"/>
      <c r="Q1409" s="120"/>
    </row>
    <row r="1410" spans="1:17" s="69" customFormat="1" x14ac:dyDescent="0.3">
      <c r="A1410" s="128"/>
      <c r="B1410" s="128"/>
      <c r="I1410" s="129"/>
      <c r="Q1410" s="120"/>
    </row>
    <row r="1411" spans="1:17" s="69" customFormat="1" x14ac:dyDescent="0.3">
      <c r="A1411" s="128"/>
      <c r="B1411" s="128"/>
      <c r="I1411" s="129"/>
      <c r="Q1411" s="120"/>
    </row>
    <row r="1412" spans="1:17" s="69" customFormat="1" x14ac:dyDescent="0.3">
      <c r="A1412" s="128"/>
      <c r="B1412" s="128"/>
      <c r="I1412" s="129"/>
      <c r="Q1412" s="120"/>
    </row>
    <row r="1413" spans="1:17" s="69" customFormat="1" x14ac:dyDescent="0.3">
      <c r="A1413" s="128"/>
      <c r="B1413" s="128"/>
      <c r="I1413" s="129"/>
      <c r="Q1413" s="120"/>
    </row>
    <row r="1414" spans="1:17" s="69" customFormat="1" x14ac:dyDescent="0.3">
      <c r="A1414" s="128"/>
      <c r="B1414" s="128"/>
      <c r="I1414" s="129"/>
      <c r="Q1414" s="120"/>
    </row>
    <row r="1415" spans="1:17" s="69" customFormat="1" x14ac:dyDescent="0.3">
      <c r="A1415" s="128"/>
      <c r="B1415" s="128"/>
      <c r="I1415" s="129"/>
      <c r="Q1415" s="120"/>
    </row>
    <row r="1416" spans="1:17" s="69" customFormat="1" x14ac:dyDescent="0.3">
      <c r="A1416" s="128"/>
      <c r="B1416" s="128"/>
      <c r="I1416" s="129"/>
      <c r="Q1416" s="120"/>
    </row>
    <row r="1417" spans="1:17" s="69" customFormat="1" x14ac:dyDescent="0.3">
      <c r="A1417" s="128"/>
      <c r="B1417" s="128"/>
      <c r="I1417" s="129"/>
      <c r="Q1417" s="120"/>
    </row>
    <row r="1418" spans="1:17" s="69" customFormat="1" x14ac:dyDescent="0.3">
      <c r="A1418" s="128"/>
      <c r="B1418" s="128"/>
      <c r="I1418" s="129"/>
      <c r="Q1418" s="120"/>
    </row>
    <row r="1419" spans="1:17" s="69" customFormat="1" x14ac:dyDescent="0.3">
      <c r="A1419" s="128"/>
      <c r="B1419" s="128"/>
      <c r="I1419" s="129"/>
      <c r="Q1419" s="120"/>
    </row>
    <row r="1420" spans="1:17" s="69" customFormat="1" x14ac:dyDescent="0.3">
      <c r="A1420" s="128"/>
      <c r="B1420" s="128"/>
      <c r="I1420" s="129"/>
      <c r="Q1420" s="120"/>
    </row>
    <row r="1421" spans="1:17" s="69" customFormat="1" x14ac:dyDescent="0.3">
      <c r="A1421" s="128"/>
      <c r="B1421" s="128"/>
      <c r="I1421" s="129"/>
      <c r="Q1421" s="120"/>
    </row>
    <row r="1422" spans="1:17" s="69" customFormat="1" x14ac:dyDescent="0.3">
      <c r="A1422" s="128"/>
      <c r="B1422" s="128"/>
      <c r="I1422" s="129"/>
      <c r="Q1422" s="120"/>
    </row>
    <row r="1423" spans="1:17" s="69" customFormat="1" x14ac:dyDescent="0.3">
      <c r="A1423" s="128"/>
      <c r="B1423" s="128"/>
      <c r="I1423" s="129"/>
      <c r="Q1423" s="120"/>
    </row>
    <row r="1424" spans="1:17" s="69" customFormat="1" x14ac:dyDescent="0.3">
      <c r="A1424" s="128"/>
      <c r="B1424" s="128"/>
      <c r="I1424" s="129"/>
      <c r="Q1424" s="120"/>
    </row>
    <row r="1425" spans="1:17" s="69" customFormat="1" x14ac:dyDescent="0.3">
      <c r="A1425" s="128"/>
      <c r="B1425" s="128"/>
      <c r="I1425" s="129"/>
      <c r="Q1425" s="120"/>
    </row>
    <row r="1426" spans="1:17" s="69" customFormat="1" x14ac:dyDescent="0.3">
      <c r="A1426" s="128"/>
      <c r="B1426" s="128"/>
      <c r="I1426" s="129"/>
      <c r="Q1426" s="120"/>
    </row>
    <row r="1427" spans="1:17" s="69" customFormat="1" x14ac:dyDescent="0.3">
      <c r="A1427" s="128"/>
      <c r="B1427" s="128"/>
      <c r="I1427" s="129"/>
      <c r="Q1427" s="120"/>
    </row>
    <row r="1428" spans="1:17" s="69" customFormat="1" x14ac:dyDescent="0.3">
      <c r="A1428" s="128"/>
      <c r="B1428" s="128"/>
      <c r="I1428" s="129"/>
      <c r="Q1428" s="120"/>
    </row>
    <row r="1429" spans="1:17" s="69" customFormat="1" x14ac:dyDescent="0.3">
      <c r="A1429" s="128"/>
      <c r="B1429" s="128"/>
      <c r="I1429" s="129"/>
      <c r="Q1429" s="120"/>
    </row>
    <row r="1430" spans="1:17" s="69" customFormat="1" x14ac:dyDescent="0.3">
      <c r="A1430" s="128"/>
      <c r="B1430" s="128"/>
      <c r="I1430" s="129"/>
      <c r="Q1430" s="120"/>
    </row>
    <row r="1431" spans="1:17" s="69" customFormat="1" x14ac:dyDescent="0.3">
      <c r="A1431" s="128"/>
      <c r="B1431" s="128"/>
      <c r="I1431" s="129"/>
      <c r="Q1431" s="120"/>
    </row>
    <row r="1432" spans="1:17" s="69" customFormat="1" x14ac:dyDescent="0.3">
      <c r="A1432" s="128"/>
      <c r="B1432" s="128"/>
      <c r="I1432" s="129"/>
      <c r="Q1432" s="120"/>
    </row>
    <row r="1433" spans="1:17" s="69" customFormat="1" x14ac:dyDescent="0.3">
      <c r="A1433" s="128"/>
      <c r="B1433" s="128"/>
      <c r="I1433" s="129"/>
      <c r="Q1433" s="120"/>
    </row>
    <row r="1434" spans="1:17" s="69" customFormat="1" x14ac:dyDescent="0.3">
      <c r="A1434" s="128"/>
      <c r="B1434" s="128"/>
      <c r="I1434" s="129"/>
      <c r="Q1434" s="120"/>
    </row>
    <row r="1435" spans="1:17" s="69" customFormat="1" x14ac:dyDescent="0.3">
      <c r="A1435" s="128"/>
      <c r="B1435" s="128"/>
      <c r="I1435" s="129"/>
      <c r="Q1435" s="120"/>
    </row>
    <row r="1436" spans="1:17" s="69" customFormat="1" x14ac:dyDescent="0.3">
      <c r="A1436" s="128"/>
      <c r="B1436" s="128"/>
      <c r="I1436" s="129"/>
      <c r="Q1436" s="120"/>
    </row>
    <row r="1437" spans="1:17" s="69" customFormat="1" x14ac:dyDescent="0.3">
      <c r="A1437" s="128"/>
      <c r="B1437" s="128"/>
      <c r="I1437" s="129"/>
      <c r="Q1437" s="120"/>
    </row>
    <row r="1438" spans="1:17" s="69" customFormat="1" x14ac:dyDescent="0.3">
      <c r="A1438" s="128"/>
      <c r="B1438" s="128"/>
      <c r="I1438" s="129"/>
      <c r="Q1438" s="120"/>
    </row>
    <row r="1439" spans="1:17" s="69" customFormat="1" x14ac:dyDescent="0.3">
      <c r="A1439" s="128"/>
      <c r="B1439" s="128"/>
      <c r="I1439" s="129"/>
      <c r="Q1439" s="120"/>
    </row>
    <row r="1440" spans="1:17" s="69" customFormat="1" x14ac:dyDescent="0.3">
      <c r="A1440" s="128"/>
      <c r="B1440" s="128"/>
      <c r="I1440" s="129"/>
      <c r="Q1440" s="120"/>
    </row>
    <row r="1441" spans="1:17" s="69" customFormat="1" x14ac:dyDescent="0.3">
      <c r="A1441" s="128"/>
      <c r="B1441" s="128"/>
      <c r="I1441" s="129"/>
      <c r="Q1441" s="120"/>
    </row>
    <row r="1442" spans="1:17" s="69" customFormat="1" x14ac:dyDescent="0.3">
      <c r="A1442" s="128"/>
      <c r="B1442" s="128"/>
      <c r="I1442" s="129"/>
      <c r="Q1442" s="120"/>
    </row>
    <row r="1443" spans="1:17" s="69" customFormat="1" x14ac:dyDescent="0.3">
      <c r="A1443" s="128"/>
      <c r="B1443" s="128"/>
      <c r="I1443" s="129"/>
      <c r="Q1443" s="120"/>
    </row>
    <row r="1444" spans="1:17" s="69" customFormat="1" x14ac:dyDescent="0.3">
      <c r="A1444" s="128"/>
      <c r="B1444" s="128"/>
      <c r="I1444" s="129"/>
      <c r="Q1444" s="120"/>
    </row>
    <row r="1445" spans="1:17" s="69" customFormat="1" x14ac:dyDescent="0.3">
      <c r="A1445" s="128"/>
      <c r="B1445" s="128"/>
      <c r="I1445" s="129"/>
      <c r="Q1445" s="120"/>
    </row>
    <row r="1446" spans="1:17" s="69" customFormat="1" x14ac:dyDescent="0.3">
      <c r="A1446" s="128"/>
      <c r="B1446" s="128"/>
      <c r="I1446" s="129"/>
      <c r="Q1446" s="120"/>
    </row>
    <row r="1447" spans="1:17" s="69" customFormat="1" x14ac:dyDescent="0.3">
      <c r="A1447" s="128"/>
      <c r="B1447" s="128"/>
      <c r="I1447" s="129"/>
      <c r="Q1447" s="120"/>
    </row>
    <row r="1448" spans="1:17" s="69" customFormat="1" x14ac:dyDescent="0.3">
      <c r="A1448" s="128"/>
      <c r="B1448" s="128"/>
      <c r="I1448" s="129"/>
      <c r="Q1448" s="120"/>
    </row>
    <row r="1449" spans="1:17" s="69" customFormat="1" x14ac:dyDescent="0.3">
      <c r="A1449" s="128"/>
      <c r="B1449" s="128"/>
      <c r="I1449" s="129"/>
      <c r="Q1449" s="120"/>
    </row>
    <row r="1450" spans="1:17" s="69" customFormat="1" x14ac:dyDescent="0.3">
      <c r="A1450" s="128"/>
      <c r="B1450" s="128"/>
      <c r="I1450" s="129"/>
      <c r="Q1450" s="120"/>
    </row>
    <row r="1451" spans="1:17" s="69" customFormat="1" x14ac:dyDescent="0.3">
      <c r="A1451" s="128"/>
      <c r="B1451" s="128"/>
      <c r="I1451" s="129"/>
      <c r="Q1451" s="120"/>
    </row>
    <row r="1452" spans="1:17" s="69" customFormat="1" x14ac:dyDescent="0.3">
      <c r="A1452" s="128"/>
      <c r="B1452" s="128"/>
      <c r="I1452" s="129"/>
      <c r="Q1452" s="120"/>
    </row>
    <row r="1453" spans="1:17" s="69" customFormat="1" x14ac:dyDescent="0.3">
      <c r="A1453" s="128"/>
      <c r="B1453" s="128"/>
      <c r="I1453" s="129"/>
      <c r="Q1453" s="120"/>
    </row>
    <row r="1454" spans="1:17" s="69" customFormat="1" x14ac:dyDescent="0.3">
      <c r="A1454" s="128"/>
      <c r="B1454" s="128"/>
      <c r="I1454" s="129"/>
      <c r="Q1454" s="120"/>
    </row>
    <row r="1455" spans="1:17" s="69" customFormat="1" x14ac:dyDescent="0.3">
      <c r="A1455" s="128"/>
      <c r="B1455" s="128"/>
      <c r="I1455" s="129"/>
      <c r="Q1455" s="120"/>
    </row>
    <row r="1456" spans="1:17" s="69" customFormat="1" x14ac:dyDescent="0.3">
      <c r="A1456" s="128"/>
      <c r="B1456" s="128"/>
      <c r="I1456" s="129"/>
      <c r="Q1456" s="120"/>
    </row>
    <row r="1457" spans="1:17" s="69" customFormat="1" x14ac:dyDescent="0.3">
      <c r="A1457" s="128"/>
      <c r="B1457" s="128"/>
      <c r="I1457" s="129"/>
      <c r="Q1457" s="120"/>
    </row>
    <row r="1458" spans="1:17" s="69" customFormat="1" x14ac:dyDescent="0.3">
      <c r="A1458" s="128"/>
      <c r="B1458" s="128"/>
      <c r="I1458" s="129"/>
      <c r="Q1458" s="120"/>
    </row>
    <row r="1459" spans="1:17" s="69" customFormat="1" x14ac:dyDescent="0.3">
      <c r="A1459" s="128"/>
      <c r="B1459" s="128"/>
      <c r="I1459" s="129"/>
      <c r="Q1459" s="120"/>
    </row>
    <row r="1460" spans="1:17" s="69" customFormat="1" x14ac:dyDescent="0.3">
      <c r="A1460" s="128"/>
      <c r="B1460" s="128"/>
      <c r="I1460" s="129"/>
      <c r="Q1460" s="120"/>
    </row>
    <row r="1461" spans="1:17" s="69" customFormat="1" x14ac:dyDescent="0.3">
      <c r="A1461" s="128"/>
      <c r="B1461" s="128"/>
      <c r="I1461" s="129"/>
      <c r="Q1461" s="120"/>
    </row>
    <row r="1462" spans="1:17" s="69" customFormat="1" x14ac:dyDescent="0.3">
      <c r="A1462" s="128"/>
      <c r="B1462" s="128"/>
      <c r="I1462" s="129"/>
      <c r="Q1462" s="120"/>
    </row>
    <row r="1463" spans="1:17" s="69" customFormat="1" x14ac:dyDescent="0.3">
      <c r="A1463" s="128"/>
      <c r="B1463" s="128"/>
      <c r="I1463" s="129"/>
      <c r="Q1463" s="120"/>
    </row>
    <row r="1464" spans="1:17" s="69" customFormat="1" x14ac:dyDescent="0.3">
      <c r="A1464" s="128"/>
      <c r="B1464" s="128"/>
      <c r="I1464" s="129"/>
      <c r="Q1464" s="120"/>
    </row>
    <row r="1465" spans="1:17" s="69" customFormat="1" x14ac:dyDescent="0.3">
      <c r="A1465" s="128"/>
      <c r="B1465" s="128"/>
      <c r="I1465" s="129"/>
      <c r="Q1465" s="120"/>
    </row>
    <row r="1466" spans="1:17" s="69" customFormat="1" x14ac:dyDescent="0.3">
      <c r="A1466" s="128"/>
      <c r="B1466" s="128"/>
      <c r="I1466" s="129"/>
      <c r="Q1466" s="120"/>
    </row>
    <row r="1467" spans="1:17" s="69" customFormat="1" x14ac:dyDescent="0.3">
      <c r="A1467" s="128"/>
      <c r="B1467" s="128"/>
      <c r="I1467" s="129"/>
      <c r="Q1467" s="120"/>
    </row>
    <row r="1468" spans="1:17" s="69" customFormat="1" x14ac:dyDescent="0.3">
      <c r="A1468" s="128"/>
      <c r="B1468" s="128"/>
      <c r="I1468" s="129"/>
      <c r="Q1468" s="120"/>
    </row>
    <row r="1469" spans="1:17" s="69" customFormat="1" x14ac:dyDescent="0.3">
      <c r="A1469" s="128"/>
      <c r="B1469" s="128"/>
      <c r="I1469" s="129"/>
      <c r="Q1469" s="120"/>
    </row>
    <row r="1470" spans="1:17" s="69" customFormat="1" x14ac:dyDescent="0.3">
      <c r="A1470" s="128"/>
      <c r="B1470" s="128"/>
      <c r="I1470" s="129"/>
      <c r="Q1470" s="120"/>
    </row>
    <row r="1471" spans="1:17" s="69" customFormat="1" x14ac:dyDescent="0.3">
      <c r="A1471" s="128"/>
      <c r="B1471" s="128"/>
      <c r="I1471" s="129"/>
      <c r="Q1471" s="120"/>
    </row>
    <row r="1472" spans="1:17" s="69" customFormat="1" x14ac:dyDescent="0.3">
      <c r="A1472" s="128"/>
      <c r="B1472" s="128"/>
      <c r="I1472" s="129"/>
      <c r="Q1472" s="120"/>
    </row>
    <row r="1473" spans="1:17" s="69" customFormat="1" x14ac:dyDescent="0.3">
      <c r="A1473" s="128"/>
      <c r="B1473" s="128"/>
      <c r="I1473" s="129"/>
      <c r="Q1473" s="120"/>
    </row>
    <row r="1474" spans="1:17" s="69" customFormat="1" x14ac:dyDescent="0.3">
      <c r="A1474" s="128"/>
      <c r="B1474" s="128"/>
      <c r="I1474" s="129"/>
      <c r="Q1474" s="120"/>
    </row>
    <row r="1475" spans="1:17" s="69" customFormat="1" x14ac:dyDescent="0.3">
      <c r="A1475" s="128"/>
      <c r="B1475" s="128"/>
      <c r="I1475" s="129"/>
      <c r="Q1475" s="120"/>
    </row>
    <row r="1476" spans="1:17" s="69" customFormat="1" x14ac:dyDescent="0.3">
      <c r="A1476" s="128"/>
      <c r="B1476" s="128"/>
      <c r="I1476" s="129"/>
      <c r="Q1476" s="120"/>
    </row>
    <row r="1477" spans="1:17" s="69" customFormat="1" x14ac:dyDescent="0.3">
      <c r="A1477" s="128"/>
      <c r="B1477" s="128"/>
      <c r="I1477" s="129"/>
      <c r="Q1477" s="120"/>
    </row>
    <row r="1478" spans="1:17" s="69" customFormat="1" x14ac:dyDescent="0.3">
      <c r="A1478" s="128"/>
      <c r="B1478" s="128"/>
      <c r="I1478" s="129"/>
      <c r="Q1478" s="120"/>
    </row>
    <row r="1479" spans="1:17" s="69" customFormat="1" x14ac:dyDescent="0.3">
      <c r="A1479" s="128"/>
      <c r="B1479" s="128"/>
      <c r="I1479" s="129"/>
      <c r="Q1479" s="120"/>
    </row>
    <row r="1480" spans="1:17" s="69" customFormat="1" x14ac:dyDescent="0.3">
      <c r="A1480" s="128"/>
      <c r="B1480" s="128"/>
      <c r="I1480" s="129"/>
      <c r="Q1480" s="120"/>
    </row>
    <row r="1481" spans="1:17" s="69" customFormat="1" x14ac:dyDescent="0.3">
      <c r="A1481" s="128"/>
      <c r="B1481" s="128"/>
      <c r="I1481" s="129"/>
      <c r="Q1481" s="120"/>
    </row>
    <row r="1482" spans="1:17" s="69" customFormat="1" x14ac:dyDescent="0.3">
      <c r="A1482" s="128"/>
      <c r="B1482" s="128"/>
      <c r="I1482" s="129"/>
      <c r="Q1482" s="120"/>
    </row>
    <row r="1483" spans="1:17" s="69" customFormat="1" x14ac:dyDescent="0.3">
      <c r="A1483" s="128"/>
      <c r="B1483" s="128"/>
      <c r="I1483" s="129"/>
      <c r="Q1483" s="120"/>
    </row>
    <row r="1484" spans="1:17" s="69" customFormat="1" x14ac:dyDescent="0.3">
      <c r="A1484" s="128"/>
      <c r="B1484" s="128"/>
      <c r="I1484" s="129"/>
      <c r="Q1484" s="120"/>
    </row>
    <row r="1485" spans="1:17" s="69" customFormat="1" x14ac:dyDescent="0.3">
      <c r="A1485" s="128"/>
      <c r="B1485" s="128"/>
      <c r="I1485" s="129"/>
      <c r="Q1485" s="120"/>
    </row>
    <row r="1486" spans="1:17" s="69" customFormat="1" x14ac:dyDescent="0.3">
      <c r="A1486" s="128"/>
      <c r="B1486" s="128"/>
      <c r="I1486" s="129"/>
      <c r="Q1486" s="120"/>
    </row>
    <row r="1487" spans="1:17" s="69" customFormat="1" x14ac:dyDescent="0.3">
      <c r="A1487" s="128"/>
      <c r="B1487" s="128"/>
      <c r="I1487" s="129"/>
      <c r="Q1487" s="120"/>
    </row>
    <row r="1488" spans="1:17" s="69" customFormat="1" x14ac:dyDescent="0.3">
      <c r="A1488" s="128"/>
      <c r="B1488" s="128"/>
      <c r="I1488" s="129"/>
      <c r="Q1488" s="120"/>
    </row>
    <row r="1489" spans="1:17" s="69" customFormat="1" x14ac:dyDescent="0.3">
      <c r="A1489" s="128"/>
      <c r="B1489" s="128"/>
      <c r="I1489" s="129"/>
      <c r="Q1489" s="120"/>
    </row>
    <row r="1490" spans="1:17" s="69" customFormat="1" x14ac:dyDescent="0.3">
      <c r="A1490" s="128"/>
      <c r="B1490" s="128"/>
      <c r="I1490" s="129"/>
      <c r="Q1490" s="120"/>
    </row>
    <row r="1491" spans="1:17" s="69" customFormat="1" x14ac:dyDescent="0.3">
      <c r="A1491" s="128"/>
      <c r="B1491" s="128"/>
      <c r="I1491" s="129"/>
      <c r="Q1491" s="120"/>
    </row>
    <row r="1492" spans="1:17" s="69" customFormat="1" x14ac:dyDescent="0.3">
      <c r="A1492" s="128"/>
      <c r="B1492" s="128"/>
      <c r="I1492" s="129"/>
      <c r="Q1492" s="120"/>
    </row>
    <row r="1493" spans="1:17" s="69" customFormat="1" x14ac:dyDescent="0.3">
      <c r="A1493" s="128"/>
      <c r="B1493" s="128"/>
      <c r="I1493" s="129"/>
      <c r="Q1493" s="120"/>
    </row>
    <row r="1494" spans="1:17" s="69" customFormat="1" x14ac:dyDescent="0.3">
      <c r="A1494" s="128"/>
      <c r="B1494" s="128"/>
      <c r="I1494" s="129"/>
      <c r="Q1494" s="120"/>
    </row>
    <row r="1495" spans="1:17" s="69" customFormat="1" x14ac:dyDescent="0.3">
      <c r="A1495" s="128"/>
      <c r="B1495" s="128"/>
      <c r="I1495" s="129"/>
      <c r="Q1495" s="120"/>
    </row>
    <row r="1496" spans="1:17" s="69" customFormat="1" x14ac:dyDescent="0.3">
      <c r="A1496" s="128"/>
      <c r="B1496" s="128"/>
      <c r="I1496" s="129"/>
      <c r="Q1496" s="120"/>
    </row>
    <row r="1497" spans="1:17" s="69" customFormat="1" x14ac:dyDescent="0.3">
      <c r="A1497" s="128"/>
      <c r="B1497" s="128"/>
      <c r="I1497" s="129"/>
      <c r="Q1497" s="120"/>
    </row>
    <row r="1498" spans="1:17" s="69" customFormat="1" x14ac:dyDescent="0.3">
      <c r="A1498" s="128"/>
      <c r="B1498" s="128"/>
      <c r="I1498" s="129"/>
      <c r="Q1498" s="120"/>
    </row>
    <row r="1499" spans="1:17" s="69" customFormat="1" x14ac:dyDescent="0.3">
      <c r="A1499" s="128"/>
      <c r="B1499" s="128"/>
      <c r="I1499" s="129"/>
      <c r="Q1499" s="120"/>
    </row>
    <row r="1500" spans="1:17" s="69" customFormat="1" x14ac:dyDescent="0.3">
      <c r="A1500" s="128"/>
      <c r="B1500" s="128"/>
      <c r="I1500" s="129"/>
      <c r="Q1500" s="120"/>
    </row>
    <row r="1501" spans="1:17" s="69" customFormat="1" x14ac:dyDescent="0.3">
      <c r="A1501" s="128"/>
      <c r="B1501" s="128"/>
      <c r="I1501" s="129"/>
      <c r="Q1501" s="120"/>
    </row>
    <row r="1502" spans="1:17" s="69" customFormat="1" x14ac:dyDescent="0.3">
      <c r="A1502" s="128"/>
      <c r="B1502" s="128"/>
      <c r="I1502" s="129"/>
      <c r="Q1502" s="120"/>
    </row>
    <row r="1503" spans="1:17" s="69" customFormat="1" x14ac:dyDescent="0.3">
      <c r="A1503" s="128"/>
      <c r="B1503" s="128"/>
      <c r="I1503" s="129"/>
      <c r="Q1503" s="120"/>
    </row>
    <row r="1504" spans="1:17" s="69" customFormat="1" x14ac:dyDescent="0.3">
      <c r="A1504" s="128"/>
      <c r="B1504" s="128"/>
      <c r="I1504" s="129"/>
      <c r="Q1504" s="120"/>
    </row>
    <row r="1505" spans="1:17" s="69" customFormat="1" x14ac:dyDescent="0.3">
      <c r="A1505" s="128"/>
      <c r="B1505" s="128"/>
      <c r="I1505" s="129"/>
      <c r="Q1505" s="120"/>
    </row>
    <row r="1506" spans="1:17" s="69" customFormat="1" x14ac:dyDescent="0.3">
      <c r="A1506" s="128"/>
      <c r="B1506" s="128"/>
      <c r="I1506" s="129"/>
      <c r="Q1506" s="120"/>
    </row>
    <row r="1507" spans="1:17" s="69" customFormat="1" x14ac:dyDescent="0.3">
      <c r="A1507" s="128"/>
      <c r="B1507" s="128"/>
      <c r="I1507" s="129"/>
      <c r="Q1507" s="120"/>
    </row>
    <row r="1508" spans="1:17" s="69" customFormat="1" x14ac:dyDescent="0.3">
      <c r="A1508" s="128"/>
      <c r="B1508" s="128"/>
      <c r="I1508" s="129"/>
      <c r="Q1508" s="120"/>
    </row>
    <row r="1509" spans="1:17" s="69" customFormat="1" x14ac:dyDescent="0.3">
      <c r="A1509" s="128"/>
      <c r="B1509" s="128"/>
      <c r="I1509" s="129"/>
      <c r="Q1509" s="120"/>
    </row>
    <row r="1510" spans="1:17" s="69" customFormat="1" x14ac:dyDescent="0.3">
      <c r="A1510" s="128"/>
      <c r="B1510" s="128"/>
      <c r="I1510" s="129"/>
      <c r="Q1510" s="120"/>
    </row>
    <row r="1511" spans="1:17" s="69" customFormat="1" x14ac:dyDescent="0.3">
      <c r="A1511" s="128"/>
      <c r="B1511" s="128"/>
      <c r="I1511" s="129"/>
      <c r="Q1511" s="120"/>
    </row>
    <row r="1512" spans="1:17" s="69" customFormat="1" x14ac:dyDescent="0.3">
      <c r="A1512" s="128"/>
      <c r="B1512" s="128"/>
      <c r="I1512" s="129"/>
      <c r="Q1512" s="120"/>
    </row>
    <row r="1513" spans="1:17" s="69" customFormat="1" x14ac:dyDescent="0.3">
      <c r="A1513" s="128"/>
      <c r="B1513" s="128"/>
      <c r="I1513" s="129"/>
      <c r="Q1513" s="120"/>
    </row>
    <row r="1514" spans="1:17" s="69" customFormat="1" x14ac:dyDescent="0.3">
      <c r="A1514" s="128"/>
      <c r="B1514" s="128"/>
      <c r="I1514" s="129"/>
      <c r="Q1514" s="120"/>
    </row>
    <row r="1515" spans="1:17" s="69" customFormat="1" x14ac:dyDescent="0.3">
      <c r="A1515" s="128"/>
      <c r="B1515" s="128"/>
      <c r="I1515" s="129"/>
      <c r="Q1515" s="120"/>
    </row>
    <row r="1516" spans="1:17" s="69" customFormat="1" x14ac:dyDescent="0.3">
      <c r="A1516" s="128"/>
      <c r="B1516" s="128"/>
      <c r="I1516" s="129"/>
      <c r="Q1516" s="120"/>
    </row>
    <row r="1517" spans="1:17" s="69" customFormat="1" x14ac:dyDescent="0.3">
      <c r="A1517" s="128"/>
      <c r="B1517" s="128"/>
      <c r="I1517" s="129"/>
      <c r="Q1517" s="120"/>
    </row>
    <row r="1518" spans="1:17" s="69" customFormat="1" x14ac:dyDescent="0.3">
      <c r="A1518" s="128"/>
      <c r="B1518" s="128"/>
      <c r="I1518" s="129"/>
      <c r="Q1518" s="120"/>
    </row>
    <row r="1519" spans="1:17" s="69" customFormat="1" x14ac:dyDescent="0.3">
      <c r="A1519" s="128"/>
      <c r="B1519" s="128"/>
      <c r="I1519" s="129"/>
      <c r="Q1519" s="120"/>
    </row>
    <row r="1520" spans="1:17" s="69" customFormat="1" x14ac:dyDescent="0.3">
      <c r="A1520" s="128"/>
      <c r="B1520" s="128"/>
      <c r="I1520" s="129"/>
      <c r="Q1520" s="120"/>
    </row>
    <row r="1521" spans="1:17" s="69" customFormat="1" x14ac:dyDescent="0.3">
      <c r="A1521" s="128"/>
      <c r="B1521" s="128"/>
      <c r="I1521" s="129"/>
      <c r="Q1521" s="120"/>
    </row>
    <row r="1522" spans="1:17" s="69" customFormat="1" x14ac:dyDescent="0.3">
      <c r="A1522" s="128"/>
      <c r="B1522" s="128"/>
      <c r="I1522" s="129"/>
      <c r="Q1522" s="120"/>
    </row>
    <row r="1523" spans="1:17" s="69" customFormat="1" x14ac:dyDescent="0.3">
      <c r="A1523" s="128"/>
      <c r="B1523" s="128"/>
      <c r="I1523" s="129"/>
      <c r="Q1523" s="120"/>
    </row>
    <row r="1524" spans="1:17" s="69" customFormat="1" x14ac:dyDescent="0.3">
      <c r="A1524" s="128"/>
      <c r="B1524" s="128"/>
      <c r="I1524" s="129"/>
      <c r="Q1524" s="120"/>
    </row>
    <row r="1525" spans="1:17" s="69" customFormat="1" x14ac:dyDescent="0.3">
      <c r="A1525" s="128"/>
      <c r="B1525" s="128"/>
      <c r="I1525" s="129"/>
      <c r="Q1525" s="120"/>
    </row>
    <row r="1526" spans="1:17" s="69" customFormat="1" x14ac:dyDescent="0.3">
      <c r="A1526" s="128"/>
      <c r="B1526" s="128"/>
      <c r="I1526" s="129"/>
      <c r="Q1526" s="120"/>
    </row>
    <row r="1527" spans="1:17" s="69" customFormat="1" x14ac:dyDescent="0.3">
      <c r="A1527" s="128"/>
      <c r="B1527" s="128"/>
      <c r="I1527" s="129"/>
      <c r="Q1527" s="120"/>
    </row>
    <row r="1528" spans="1:17" s="69" customFormat="1" x14ac:dyDescent="0.3">
      <c r="A1528" s="128"/>
      <c r="B1528" s="128"/>
      <c r="I1528" s="129"/>
      <c r="Q1528" s="120"/>
    </row>
    <row r="1529" spans="1:17" s="69" customFormat="1" x14ac:dyDescent="0.3">
      <c r="A1529" s="128"/>
      <c r="B1529" s="128"/>
      <c r="I1529" s="129"/>
      <c r="Q1529" s="120"/>
    </row>
    <row r="1530" spans="1:17" s="69" customFormat="1" x14ac:dyDescent="0.3">
      <c r="A1530" s="128"/>
      <c r="B1530" s="128"/>
      <c r="I1530" s="129"/>
      <c r="Q1530" s="120"/>
    </row>
    <row r="1531" spans="1:17" s="69" customFormat="1" x14ac:dyDescent="0.3">
      <c r="A1531" s="128"/>
      <c r="B1531" s="128"/>
      <c r="I1531" s="129"/>
      <c r="Q1531" s="120"/>
    </row>
    <row r="1532" spans="1:17" s="69" customFormat="1" x14ac:dyDescent="0.3">
      <c r="A1532" s="128"/>
      <c r="B1532" s="128"/>
      <c r="I1532" s="129"/>
      <c r="Q1532" s="120"/>
    </row>
    <row r="1533" spans="1:17" s="69" customFormat="1" x14ac:dyDescent="0.3">
      <c r="A1533" s="128"/>
      <c r="B1533" s="128"/>
      <c r="I1533" s="129"/>
      <c r="Q1533" s="120"/>
    </row>
    <row r="1534" spans="1:17" s="69" customFormat="1" x14ac:dyDescent="0.3">
      <c r="A1534" s="128"/>
      <c r="B1534" s="128"/>
      <c r="I1534" s="129"/>
      <c r="Q1534" s="120"/>
    </row>
    <row r="1535" spans="1:17" s="69" customFormat="1" x14ac:dyDescent="0.3">
      <c r="A1535" s="128"/>
      <c r="B1535" s="128"/>
      <c r="I1535" s="129"/>
      <c r="Q1535" s="120"/>
    </row>
    <row r="1536" spans="1:17" s="69" customFormat="1" x14ac:dyDescent="0.3">
      <c r="A1536" s="128"/>
      <c r="B1536" s="128"/>
      <c r="I1536" s="129"/>
      <c r="Q1536" s="120"/>
    </row>
    <row r="1537" spans="1:17" s="69" customFormat="1" x14ac:dyDescent="0.3">
      <c r="A1537" s="128"/>
      <c r="B1537" s="128"/>
      <c r="I1537" s="129"/>
      <c r="Q1537" s="120"/>
    </row>
    <row r="1538" spans="1:17" s="69" customFormat="1" x14ac:dyDescent="0.3">
      <c r="A1538" s="128"/>
      <c r="B1538" s="128"/>
      <c r="I1538" s="129"/>
      <c r="Q1538" s="120"/>
    </row>
    <row r="1539" spans="1:17" s="69" customFormat="1" x14ac:dyDescent="0.3">
      <c r="A1539" s="128"/>
      <c r="B1539" s="128"/>
      <c r="I1539" s="129"/>
      <c r="Q1539" s="120"/>
    </row>
    <row r="1540" spans="1:17" s="69" customFormat="1" x14ac:dyDescent="0.3">
      <c r="A1540" s="128"/>
      <c r="B1540" s="128"/>
      <c r="I1540" s="129"/>
      <c r="Q1540" s="120"/>
    </row>
    <row r="1541" spans="1:17" s="69" customFormat="1" x14ac:dyDescent="0.3">
      <c r="A1541" s="128"/>
      <c r="B1541" s="128"/>
      <c r="I1541" s="129"/>
      <c r="Q1541" s="120"/>
    </row>
    <row r="1542" spans="1:17" s="69" customFormat="1" x14ac:dyDescent="0.3">
      <c r="A1542" s="128"/>
      <c r="B1542" s="128"/>
      <c r="I1542" s="129"/>
      <c r="Q1542" s="120"/>
    </row>
    <row r="1543" spans="1:17" s="69" customFormat="1" x14ac:dyDescent="0.3">
      <c r="A1543" s="128"/>
      <c r="B1543" s="128"/>
      <c r="I1543" s="129"/>
      <c r="Q1543" s="120"/>
    </row>
    <row r="1544" spans="1:17" s="69" customFormat="1" x14ac:dyDescent="0.3">
      <c r="A1544" s="128"/>
      <c r="B1544" s="128"/>
      <c r="I1544" s="129"/>
      <c r="Q1544" s="120"/>
    </row>
    <row r="1545" spans="1:17" s="69" customFormat="1" x14ac:dyDescent="0.3">
      <c r="A1545" s="128"/>
      <c r="B1545" s="128"/>
      <c r="I1545" s="129"/>
      <c r="Q1545" s="120"/>
    </row>
    <row r="1546" spans="1:17" s="69" customFormat="1" x14ac:dyDescent="0.3">
      <c r="A1546" s="128"/>
      <c r="B1546" s="128"/>
      <c r="I1546" s="129"/>
      <c r="Q1546" s="120"/>
    </row>
    <row r="1547" spans="1:17" s="69" customFormat="1" x14ac:dyDescent="0.3">
      <c r="A1547" s="128"/>
      <c r="B1547" s="128"/>
      <c r="I1547" s="129"/>
      <c r="Q1547" s="120"/>
    </row>
    <row r="1548" spans="1:17" s="69" customFormat="1" x14ac:dyDescent="0.3">
      <c r="A1548" s="128"/>
      <c r="B1548" s="128"/>
      <c r="I1548" s="129"/>
      <c r="Q1548" s="120"/>
    </row>
    <row r="1549" spans="1:17" s="69" customFormat="1" x14ac:dyDescent="0.3">
      <c r="A1549" s="128"/>
      <c r="B1549" s="128"/>
      <c r="I1549" s="129"/>
      <c r="Q1549" s="120"/>
    </row>
    <row r="1550" spans="1:17" s="69" customFormat="1" x14ac:dyDescent="0.3">
      <c r="A1550" s="128"/>
      <c r="B1550" s="128"/>
      <c r="I1550" s="129"/>
      <c r="Q1550" s="120"/>
    </row>
    <row r="1551" spans="1:17" s="69" customFormat="1" x14ac:dyDescent="0.3">
      <c r="A1551" s="128"/>
      <c r="B1551" s="128"/>
      <c r="I1551" s="129"/>
      <c r="Q1551" s="120"/>
    </row>
    <row r="1552" spans="1:17" s="69" customFormat="1" x14ac:dyDescent="0.3">
      <c r="A1552" s="128"/>
      <c r="B1552" s="128"/>
      <c r="I1552" s="129"/>
      <c r="Q1552" s="120"/>
    </row>
    <row r="1553" spans="1:17" s="69" customFormat="1" x14ac:dyDescent="0.3">
      <c r="A1553" s="128"/>
      <c r="B1553" s="128"/>
      <c r="I1553" s="129"/>
      <c r="Q1553" s="120"/>
    </row>
    <row r="1554" spans="1:17" s="69" customFormat="1" x14ac:dyDescent="0.3">
      <c r="A1554" s="128"/>
      <c r="B1554" s="128"/>
      <c r="I1554" s="129"/>
      <c r="Q1554" s="120"/>
    </row>
    <row r="1555" spans="1:17" s="69" customFormat="1" x14ac:dyDescent="0.3">
      <c r="A1555" s="128"/>
      <c r="B1555" s="128"/>
      <c r="I1555" s="129"/>
      <c r="Q1555" s="120"/>
    </row>
    <row r="1556" spans="1:17" s="69" customFormat="1" x14ac:dyDescent="0.3">
      <c r="A1556" s="128"/>
      <c r="B1556" s="128"/>
      <c r="I1556" s="129"/>
      <c r="Q1556" s="120"/>
    </row>
    <row r="1557" spans="1:17" s="69" customFormat="1" x14ac:dyDescent="0.3">
      <c r="A1557" s="128"/>
      <c r="B1557" s="128"/>
      <c r="I1557" s="129"/>
      <c r="Q1557" s="120"/>
    </row>
    <row r="1558" spans="1:17" s="69" customFormat="1" x14ac:dyDescent="0.3">
      <c r="A1558" s="128"/>
      <c r="B1558" s="128"/>
      <c r="I1558" s="129"/>
      <c r="Q1558" s="120"/>
    </row>
    <row r="1559" spans="1:17" s="69" customFormat="1" x14ac:dyDescent="0.3">
      <c r="A1559" s="128"/>
      <c r="B1559" s="128"/>
      <c r="I1559" s="129"/>
      <c r="Q1559" s="120"/>
    </row>
    <row r="1560" spans="1:17" s="69" customFormat="1" x14ac:dyDescent="0.3">
      <c r="A1560" s="128"/>
      <c r="B1560" s="128"/>
      <c r="I1560" s="129"/>
      <c r="Q1560" s="120"/>
    </row>
    <row r="1561" spans="1:17" s="69" customFormat="1" x14ac:dyDescent="0.3">
      <c r="A1561" s="128"/>
      <c r="B1561" s="128"/>
      <c r="I1561" s="129"/>
      <c r="Q1561" s="120"/>
    </row>
    <row r="1562" spans="1:17" s="69" customFormat="1" x14ac:dyDescent="0.3">
      <c r="A1562" s="128"/>
      <c r="B1562" s="128"/>
      <c r="I1562" s="129"/>
      <c r="Q1562" s="120"/>
    </row>
    <row r="1563" spans="1:17" s="69" customFormat="1" x14ac:dyDescent="0.3">
      <c r="A1563" s="128"/>
      <c r="B1563" s="128"/>
      <c r="I1563" s="129"/>
      <c r="Q1563" s="120"/>
    </row>
    <row r="1564" spans="1:17" s="69" customFormat="1" x14ac:dyDescent="0.3">
      <c r="A1564" s="128"/>
      <c r="B1564" s="128"/>
      <c r="I1564" s="129"/>
      <c r="Q1564" s="120"/>
    </row>
    <row r="1565" spans="1:17" s="69" customFormat="1" x14ac:dyDescent="0.3">
      <c r="A1565" s="128"/>
      <c r="B1565" s="128"/>
      <c r="I1565" s="129"/>
      <c r="Q1565" s="120"/>
    </row>
    <row r="1566" spans="1:17" s="69" customFormat="1" x14ac:dyDescent="0.3">
      <c r="A1566" s="128"/>
      <c r="B1566" s="128"/>
      <c r="I1566" s="129"/>
      <c r="Q1566" s="120"/>
    </row>
    <row r="1567" spans="1:17" s="69" customFormat="1" x14ac:dyDescent="0.3">
      <c r="A1567" s="128"/>
      <c r="B1567" s="128"/>
      <c r="I1567" s="129"/>
      <c r="Q1567" s="120"/>
    </row>
    <row r="1568" spans="1:17" s="69" customFormat="1" x14ac:dyDescent="0.3">
      <c r="A1568" s="128"/>
      <c r="B1568" s="128"/>
      <c r="I1568" s="129"/>
      <c r="Q1568" s="120"/>
    </row>
    <row r="1569" spans="1:17" s="69" customFormat="1" x14ac:dyDescent="0.3">
      <c r="A1569" s="128"/>
      <c r="B1569" s="128"/>
      <c r="I1569" s="129"/>
      <c r="Q1569" s="120"/>
    </row>
    <row r="1570" spans="1:17" s="69" customFormat="1" x14ac:dyDescent="0.3">
      <c r="A1570" s="128"/>
      <c r="B1570" s="128"/>
      <c r="I1570" s="129"/>
      <c r="Q1570" s="120"/>
    </row>
    <row r="1571" spans="1:17" s="69" customFormat="1" x14ac:dyDescent="0.3">
      <c r="A1571" s="128"/>
      <c r="B1571" s="128"/>
      <c r="I1571" s="129"/>
      <c r="Q1571" s="120"/>
    </row>
    <row r="1572" spans="1:17" s="69" customFormat="1" x14ac:dyDescent="0.3">
      <c r="A1572" s="128"/>
      <c r="B1572" s="128"/>
      <c r="I1572" s="129"/>
      <c r="Q1572" s="120"/>
    </row>
    <row r="1573" spans="1:17" s="69" customFormat="1" x14ac:dyDescent="0.3">
      <c r="A1573" s="128"/>
      <c r="B1573" s="128"/>
      <c r="I1573" s="129"/>
      <c r="Q1573" s="120"/>
    </row>
    <row r="1574" spans="1:17" s="69" customFormat="1" x14ac:dyDescent="0.3">
      <c r="A1574" s="128"/>
      <c r="B1574" s="128"/>
      <c r="I1574" s="129"/>
      <c r="Q1574" s="120"/>
    </row>
    <row r="1575" spans="1:17" s="69" customFormat="1" x14ac:dyDescent="0.3">
      <c r="A1575" s="128"/>
      <c r="B1575" s="128"/>
      <c r="I1575" s="129"/>
      <c r="Q1575" s="120"/>
    </row>
    <row r="1576" spans="1:17" s="69" customFormat="1" x14ac:dyDescent="0.3">
      <c r="A1576" s="128"/>
      <c r="B1576" s="128"/>
      <c r="I1576" s="129"/>
      <c r="Q1576" s="120"/>
    </row>
    <row r="1577" spans="1:17" s="69" customFormat="1" x14ac:dyDescent="0.3">
      <c r="A1577" s="128"/>
      <c r="B1577" s="128"/>
      <c r="I1577" s="129"/>
      <c r="Q1577" s="120"/>
    </row>
    <row r="1578" spans="1:17" s="69" customFormat="1" x14ac:dyDescent="0.3">
      <c r="A1578" s="128"/>
      <c r="B1578" s="128"/>
      <c r="I1578" s="129"/>
      <c r="Q1578" s="120"/>
    </row>
    <row r="1579" spans="1:17" s="69" customFormat="1" x14ac:dyDescent="0.3">
      <c r="A1579" s="128"/>
      <c r="B1579" s="128"/>
      <c r="I1579" s="129"/>
      <c r="Q1579" s="120"/>
    </row>
    <row r="1580" spans="1:17" s="69" customFormat="1" x14ac:dyDescent="0.3">
      <c r="A1580" s="128"/>
      <c r="B1580" s="128"/>
      <c r="I1580" s="129"/>
      <c r="Q1580" s="120"/>
    </row>
    <row r="1581" spans="1:17" s="69" customFormat="1" x14ac:dyDescent="0.3">
      <c r="A1581" s="128"/>
      <c r="B1581" s="128"/>
      <c r="I1581" s="129"/>
      <c r="Q1581" s="120"/>
    </row>
    <row r="1582" spans="1:17" s="69" customFormat="1" x14ac:dyDescent="0.3">
      <c r="A1582" s="128"/>
      <c r="B1582" s="128"/>
      <c r="I1582" s="129"/>
      <c r="Q1582" s="120"/>
    </row>
    <row r="1583" spans="1:17" s="69" customFormat="1" x14ac:dyDescent="0.3">
      <c r="A1583" s="128"/>
      <c r="B1583" s="128"/>
      <c r="I1583" s="129"/>
      <c r="Q1583" s="120"/>
    </row>
    <row r="1584" spans="1:17" s="69" customFormat="1" x14ac:dyDescent="0.3">
      <c r="A1584" s="128"/>
      <c r="B1584" s="128"/>
      <c r="I1584" s="129"/>
      <c r="Q1584" s="120"/>
    </row>
    <row r="1585" spans="1:17" s="69" customFormat="1" x14ac:dyDescent="0.3">
      <c r="A1585" s="128"/>
      <c r="B1585" s="128"/>
      <c r="I1585" s="129"/>
      <c r="Q1585" s="120"/>
    </row>
    <row r="1586" spans="1:17" s="69" customFormat="1" x14ac:dyDescent="0.3">
      <c r="A1586" s="128"/>
      <c r="B1586" s="128"/>
      <c r="I1586" s="129"/>
      <c r="Q1586" s="120"/>
    </row>
    <row r="1587" spans="1:17" s="69" customFormat="1" x14ac:dyDescent="0.3">
      <c r="A1587" s="128"/>
      <c r="B1587" s="128"/>
      <c r="I1587" s="129"/>
      <c r="Q1587" s="120"/>
    </row>
    <row r="1588" spans="1:17" s="69" customFormat="1" x14ac:dyDescent="0.3">
      <c r="A1588" s="128"/>
      <c r="B1588" s="128"/>
      <c r="I1588" s="129"/>
      <c r="Q1588" s="120"/>
    </row>
    <row r="1589" spans="1:17" s="69" customFormat="1" x14ac:dyDescent="0.3">
      <c r="A1589" s="128"/>
      <c r="B1589" s="128"/>
      <c r="I1589" s="129"/>
      <c r="Q1589" s="120"/>
    </row>
    <row r="1590" spans="1:17" s="69" customFormat="1" x14ac:dyDescent="0.3">
      <c r="A1590" s="128"/>
      <c r="B1590" s="128"/>
      <c r="I1590" s="129"/>
      <c r="Q1590" s="120"/>
    </row>
    <row r="1591" spans="1:17" s="69" customFormat="1" x14ac:dyDescent="0.3">
      <c r="A1591" s="128"/>
      <c r="B1591" s="128"/>
      <c r="I1591" s="129"/>
      <c r="Q1591" s="120"/>
    </row>
    <row r="1592" spans="1:17" s="69" customFormat="1" x14ac:dyDescent="0.3">
      <c r="A1592" s="128"/>
      <c r="B1592" s="128"/>
      <c r="I1592" s="129"/>
      <c r="Q1592" s="120"/>
    </row>
    <row r="1593" spans="1:17" s="69" customFormat="1" x14ac:dyDescent="0.3">
      <c r="A1593" s="128"/>
      <c r="B1593" s="128"/>
      <c r="I1593" s="129"/>
      <c r="Q1593" s="120"/>
    </row>
    <row r="1594" spans="1:17" s="69" customFormat="1" x14ac:dyDescent="0.3">
      <c r="A1594" s="128"/>
      <c r="B1594" s="128"/>
      <c r="I1594" s="129"/>
      <c r="Q1594" s="120"/>
    </row>
    <row r="1595" spans="1:17" s="69" customFormat="1" x14ac:dyDescent="0.3">
      <c r="A1595" s="128"/>
      <c r="B1595" s="128"/>
      <c r="I1595" s="129"/>
      <c r="Q1595" s="120"/>
    </row>
    <row r="1596" spans="1:17" s="69" customFormat="1" x14ac:dyDescent="0.3">
      <c r="A1596" s="128"/>
      <c r="B1596" s="128"/>
      <c r="I1596" s="129"/>
      <c r="Q1596" s="120"/>
    </row>
    <row r="1597" spans="1:17" s="69" customFormat="1" x14ac:dyDescent="0.3">
      <c r="A1597" s="128"/>
      <c r="B1597" s="128"/>
      <c r="I1597" s="129"/>
      <c r="Q1597" s="120"/>
    </row>
    <row r="1598" spans="1:17" s="69" customFormat="1" x14ac:dyDescent="0.3">
      <c r="A1598" s="128"/>
      <c r="B1598" s="128"/>
      <c r="I1598" s="129"/>
      <c r="Q1598" s="120"/>
    </row>
    <row r="1599" spans="1:17" s="69" customFormat="1" x14ac:dyDescent="0.3">
      <c r="A1599" s="128"/>
      <c r="B1599" s="128"/>
      <c r="I1599" s="129"/>
      <c r="Q1599" s="120"/>
    </row>
    <row r="1600" spans="1:17" s="69" customFormat="1" x14ac:dyDescent="0.3">
      <c r="A1600" s="128"/>
      <c r="B1600" s="128"/>
      <c r="I1600" s="129"/>
      <c r="Q1600" s="120"/>
    </row>
    <row r="1601" spans="1:17" s="69" customFormat="1" x14ac:dyDescent="0.3">
      <c r="A1601" s="128"/>
      <c r="B1601" s="128"/>
      <c r="I1601" s="129"/>
      <c r="Q1601" s="120"/>
    </row>
    <row r="1602" spans="1:17" s="69" customFormat="1" x14ac:dyDescent="0.3">
      <c r="A1602" s="128"/>
      <c r="B1602" s="128"/>
      <c r="I1602" s="129"/>
      <c r="Q1602" s="120"/>
    </row>
    <row r="1603" spans="1:17" s="69" customFormat="1" x14ac:dyDescent="0.3">
      <c r="A1603" s="128"/>
      <c r="B1603" s="128"/>
      <c r="I1603" s="129"/>
      <c r="Q1603" s="120"/>
    </row>
    <row r="1604" spans="1:17" s="69" customFormat="1" x14ac:dyDescent="0.3">
      <c r="A1604" s="128"/>
      <c r="B1604" s="128"/>
      <c r="I1604" s="129"/>
      <c r="Q1604" s="120"/>
    </row>
    <row r="1605" spans="1:17" s="69" customFormat="1" x14ac:dyDescent="0.3">
      <c r="A1605" s="128"/>
      <c r="B1605" s="128"/>
      <c r="I1605" s="129"/>
      <c r="Q1605" s="120"/>
    </row>
    <row r="1606" spans="1:17" s="69" customFormat="1" x14ac:dyDescent="0.3">
      <c r="A1606" s="128"/>
      <c r="B1606" s="128"/>
      <c r="I1606" s="129"/>
      <c r="Q1606" s="120"/>
    </row>
    <row r="1607" spans="1:17" s="69" customFormat="1" x14ac:dyDescent="0.3">
      <c r="A1607" s="128"/>
      <c r="B1607" s="128"/>
      <c r="I1607" s="129"/>
      <c r="Q1607" s="120"/>
    </row>
    <row r="1608" spans="1:17" s="69" customFormat="1" x14ac:dyDescent="0.3">
      <c r="A1608" s="128"/>
      <c r="B1608" s="128"/>
      <c r="I1608" s="129"/>
      <c r="Q1608" s="120"/>
    </row>
    <row r="1609" spans="1:17" s="69" customFormat="1" x14ac:dyDescent="0.3">
      <c r="A1609" s="128"/>
      <c r="B1609" s="128"/>
      <c r="I1609" s="129"/>
      <c r="Q1609" s="120"/>
    </row>
    <row r="1610" spans="1:17" s="69" customFormat="1" x14ac:dyDescent="0.3">
      <c r="A1610" s="128"/>
      <c r="B1610" s="128"/>
      <c r="I1610" s="129"/>
      <c r="Q1610" s="120"/>
    </row>
    <row r="1611" spans="1:17" s="69" customFormat="1" x14ac:dyDescent="0.3">
      <c r="A1611" s="128"/>
      <c r="B1611" s="128"/>
      <c r="I1611" s="129"/>
      <c r="Q1611" s="120"/>
    </row>
    <row r="1612" spans="1:17" s="69" customFormat="1" x14ac:dyDescent="0.3">
      <c r="A1612" s="128"/>
      <c r="B1612" s="128"/>
      <c r="I1612" s="129"/>
      <c r="Q1612" s="120"/>
    </row>
    <row r="1613" spans="1:17" s="69" customFormat="1" x14ac:dyDescent="0.3">
      <c r="A1613" s="128"/>
      <c r="B1613" s="128"/>
      <c r="I1613" s="129"/>
      <c r="Q1613" s="120"/>
    </row>
    <row r="1614" spans="1:17" s="69" customFormat="1" x14ac:dyDescent="0.3">
      <c r="A1614" s="128"/>
      <c r="B1614" s="128"/>
      <c r="I1614" s="129"/>
      <c r="Q1614" s="120"/>
    </row>
    <row r="1615" spans="1:17" s="69" customFormat="1" x14ac:dyDescent="0.3">
      <c r="A1615" s="128"/>
      <c r="B1615" s="128"/>
      <c r="I1615" s="129"/>
      <c r="Q1615" s="120"/>
    </row>
    <row r="1616" spans="1:17" s="69" customFormat="1" x14ac:dyDescent="0.3">
      <c r="A1616" s="128"/>
      <c r="B1616" s="128"/>
      <c r="I1616" s="129"/>
      <c r="Q1616" s="120"/>
    </row>
    <row r="1617" spans="1:17" s="69" customFormat="1" x14ac:dyDescent="0.3">
      <c r="A1617" s="128"/>
      <c r="B1617" s="128"/>
      <c r="I1617" s="129"/>
      <c r="Q1617" s="120"/>
    </row>
    <row r="1618" spans="1:17" s="69" customFormat="1" x14ac:dyDescent="0.3">
      <c r="A1618" s="128"/>
      <c r="B1618" s="128"/>
      <c r="I1618" s="129"/>
      <c r="Q1618" s="120"/>
    </row>
    <row r="1619" spans="1:17" s="69" customFormat="1" x14ac:dyDescent="0.3">
      <c r="A1619" s="128"/>
      <c r="B1619" s="128"/>
      <c r="I1619" s="129"/>
      <c r="Q1619" s="120"/>
    </row>
    <row r="1620" spans="1:17" s="69" customFormat="1" x14ac:dyDescent="0.3">
      <c r="A1620" s="128"/>
      <c r="B1620" s="128"/>
      <c r="I1620" s="129"/>
      <c r="Q1620" s="120"/>
    </row>
    <row r="1621" spans="1:17" s="69" customFormat="1" x14ac:dyDescent="0.3">
      <c r="A1621" s="128"/>
      <c r="B1621" s="128"/>
      <c r="I1621" s="129"/>
      <c r="Q1621" s="120"/>
    </row>
    <row r="1622" spans="1:17" s="69" customFormat="1" x14ac:dyDescent="0.3">
      <c r="A1622" s="128"/>
      <c r="B1622" s="128"/>
      <c r="I1622" s="129"/>
      <c r="Q1622" s="120"/>
    </row>
    <row r="1623" spans="1:17" s="69" customFormat="1" x14ac:dyDescent="0.3">
      <c r="A1623" s="128"/>
      <c r="B1623" s="128"/>
      <c r="I1623" s="129"/>
      <c r="Q1623" s="120"/>
    </row>
    <row r="1624" spans="1:17" s="69" customFormat="1" x14ac:dyDescent="0.3">
      <c r="A1624" s="128"/>
      <c r="B1624" s="128"/>
      <c r="I1624" s="129"/>
      <c r="Q1624" s="120"/>
    </row>
    <row r="1625" spans="1:17" s="69" customFormat="1" x14ac:dyDescent="0.3">
      <c r="A1625" s="128"/>
      <c r="B1625" s="128"/>
      <c r="I1625" s="129"/>
      <c r="Q1625" s="120"/>
    </row>
    <row r="1626" spans="1:17" s="69" customFormat="1" x14ac:dyDescent="0.3">
      <c r="A1626" s="128"/>
      <c r="B1626" s="128"/>
      <c r="I1626" s="129"/>
      <c r="Q1626" s="120"/>
    </row>
    <row r="1627" spans="1:17" s="69" customFormat="1" x14ac:dyDescent="0.3">
      <c r="A1627" s="128"/>
      <c r="B1627" s="128"/>
      <c r="I1627" s="129"/>
      <c r="Q1627" s="120"/>
    </row>
    <row r="1628" spans="1:17" s="69" customFormat="1" x14ac:dyDescent="0.3">
      <c r="A1628" s="128"/>
      <c r="B1628" s="128"/>
      <c r="I1628" s="129"/>
      <c r="Q1628" s="120"/>
    </row>
    <row r="1629" spans="1:17" s="69" customFormat="1" x14ac:dyDescent="0.3">
      <c r="A1629" s="128"/>
      <c r="B1629" s="128"/>
      <c r="I1629" s="129"/>
      <c r="Q1629" s="120"/>
    </row>
    <row r="1630" spans="1:17" s="69" customFormat="1" x14ac:dyDescent="0.3">
      <c r="A1630" s="128"/>
      <c r="B1630" s="128"/>
      <c r="I1630" s="129"/>
      <c r="Q1630" s="120"/>
    </row>
    <row r="1631" spans="1:17" s="69" customFormat="1" x14ac:dyDescent="0.3">
      <c r="A1631" s="128"/>
      <c r="B1631" s="128"/>
      <c r="I1631" s="129"/>
      <c r="Q1631" s="120"/>
    </row>
    <row r="1632" spans="1:17" s="69" customFormat="1" x14ac:dyDescent="0.3">
      <c r="A1632" s="128"/>
      <c r="B1632" s="128"/>
      <c r="I1632" s="129"/>
      <c r="Q1632" s="120"/>
    </row>
    <row r="1633" spans="1:17" s="69" customFormat="1" x14ac:dyDescent="0.3">
      <c r="A1633" s="128"/>
      <c r="B1633" s="128"/>
      <c r="I1633" s="129"/>
      <c r="Q1633" s="120"/>
    </row>
    <row r="1634" spans="1:17" s="69" customFormat="1" x14ac:dyDescent="0.3">
      <c r="A1634" s="128"/>
      <c r="B1634" s="128"/>
      <c r="I1634" s="129"/>
      <c r="Q1634" s="120"/>
    </row>
    <row r="1635" spans="1:17" s="69" customFormat="1" x14ac:dyDescent="0.3">
      <c r="A1635" s="128"/>
      <c r="B1635" s="128"/>
      <c r="I1635" s="129"/>
      <c r="Q1635" s="120"/>
    </row>
    <row r="1636" spans="1:17" s="69" customFormat="1" x14ac:dyDescent="0.3">
      <c r="A1636" s="128"/>
      <c r="B1636" s="128"/>
      <c r="I1636" s="129"/>
      <c r="Q1636" s="120"/>
    </row>
    <row r="1637" spans="1:17" s="69" customFormat="1" x14ac:dyDescent="0.3">
      <c r="A1637" s="128"/>
      <c r="B1637" s="128"/>
      <c r="I1637" s="129"/>
      <c r="Q1637" s="120"/>
    </row>
    <row r="1638" spans="1:17" s="69" customFormat="1" x14ac:dyDescent="0.3">
      <c r="A1638" s="128"/>
      <c r="B1638" s="128"/>
      <c r="I1638" s="129"/>
      <c r="Q1638" s="120"/>
    </row>
    <row r="1639" spans="1:17" s="69" customFormat="1" x14ac:dyDescent="0.3">
      <c r="A1639" s="128"/>
      <c r="B1639" s="128"/>
      <c r="I1639" s="129"/>
      <c r="Q1639" s="120"/>
    </row>
    <row r="1640" spans="1:17" s="69" customFormat="1" x14ac:dyDescent="0.3">
      <c r="A1640" s="128"/>
      <c r="B1640" s="128"/>
      <c r="I1640" s="129"/>
      <c r="Q1640" s="120"/>
    </row>
    <row r="1641" spans="1:17" s="69" customFormat="1" x14ac:dyDescent="0.3">
      <c r="A1641" s="128"/>
      <c r="B1641" s="128"/>
      <c r="I1641" s="129"/>
      <c r="Q1641" s="120"/>
    </row>
    <row r="1642" spans="1:17" s="69" customFormat="1" x14ac:dyDescent="0.3">
      <c r="A1642" s="128"/>
      <c r="B1642" s="128"/>
      <c r="I1642" s="129"/>
      <c r="Q1642" s="120"/>
    </row>
    <row r="1643" spans="1:17" s="69" customFormat="1" x14ac:dyDescent="0.3">
      <c r="A1643" s="128"/>
      <c r="B1643" s="128"/>
      <c r="I1643" s="129"/>
      <c r="Q1643" s="120"/>
    </row>
    <row r="1644" spans="1:17" s="69" customFormat="1" x14ac:dyDescent="0.3">
      <c r="A1644" s="128"/>
      <c r="B1644" s="128"/>
      <c r="I1644" s="129"/>
      <c r="Q1644" s="120"/>
    </row>
    <row r="1645" spans="1:17" s="69" customFormat="1" x14ac:dyDescent="0.3">
      <c r="A1645" s="128"/>
      <c r="B1645" s="128"/>
      <c r="I1645" s="129"/>
      <c r="Q1645" s="120"/>
    </row>
    <row r="1646" spans="1:17" s="69" customFormat="1" x14ac:dyDescent="0.3">
      <c r="A1646" s="128"/>
      <c r="B1646" s="128"/>
      <c r="I1646" s="129"/>
      <c r="Q1646" s="120"/>
    </row>
    <row r="1647" spans="1:17" s="69" customFormat="1" x14ac:dyDescent="0.3">
      <c r="A1647" s="128"/>
      <c r="B1647" s="128"/>
      <c r="I1647" s="129"/>
      <c r="Q1647" s="120"/>
    </row>
    <row r="1648" spans="1:17" s="69" customFormat="1" x14ac:dyDescent="0.3">
      <c r="A1648" s="128"/>
      <c r="B1648" s="128"/>
      <c r="I1648" s="129"/>
      <c r="Q1648" s="120"/>
    </row>
    <row r="1649" spans="1:17" s="69" customFormat="1" x14ac:dyDescent="0.3">
      <c r="A1649" s="128"/>
      <c r="B1649" s="128"/>
      <c r="I1649" s="129"/>
      <c r="Q1649" s="120"/>
    </row>
    <row r="1650" spans="1:17" s="69" customFormat="1" x14ac:dyDescent="0.3">
      <c r="A1650" s="128"/>
      <c r="B1650" s="128"/>
      <c r="I1650" s="129"/>
      <c r="Q1650" s="120"/>
    </row>
    <row r="1651" spans="1:17" s="69" customFormat="1" x14ac:dyDescent="0.3">
      <c r="A1651" s="128"/>
      <c r="B1651" s="128"/>
      <c r="I1651" s="129"/>
      <c r="Q1651" s="120"/>
    </row>
    <row r="1652" spans="1:17" s="69" customFormat="1" x14ac:dyDescent="0.3">
      <c r="A1652" s="128"/>
      <c r="B1652" s="128"/>
      <c r="I1652" s="129"/>
      <c r="Q1652" s="120"/>
    </row>
    <row r="1653" spans="1:17" s="69" customFormat="1" x14ac:dyDescent="0.3">
      <c r="A1653" s="128"/>
      <c r="B1653" s="128"/>
      <c r="I1653" s="129"/>
      <c r="Q1653" s="120"/>
    </row>
    <row r="1654" spans="1:17" s="69" customFormat="1" x14ac:dyDescent="0.3">
      <c r="A1654" s="128"/>
      <c r="B1654" s="128"/>
      <c r="I1654" s="129"/>
      <c r="Q1654" s="120"/>
    </row>
    <row r="1655" spans="1:17" s="69" customFormat="1" x14ac:dyDescent="0.3">
      <c r="A1655" s="128"/>
      <c r="B1655" s="128"/>
      <c r="I1655" s="129"/>
      <c r="Q1655" s="120"/>
    </row>
    <row r="1656" spans="1:17" s="69" customFormat="1" x14ac:dyDescent="0.3">
      <c r="A1656" s="128"/>
      <c r="B1656" s="128"/>
      <c r="I1656" s="129"/>
      <c r="Q1656" s="120"/>
    </row>
    <row r="1657" spans="1:17" s="69" customFormat="1" x14ac:dyDescent="0.3">
      <c r="A1657" s="128"/>
      <c r="B1657" s="128"/>
      <c r="I1657" s="129"/>
      <c r="Q1657" s="120"/>
    </row>
    <row r="1658" spans="1:17" s="69" customFormat="1" x14ac:dyDescent="0.3">
      <c r="A1658" s="128"/>
      <c r="B1658" s="128"/>
      <c r="I1658" s="129"/>
      <c r="Q1658" s="120"/>
    </row>
    <row r="1659" spans="1:17" s="69" customFormat="1" x14ac:dyDescent="0.3">
      <c r="A1659" s="128"/>
      <c r="B1659" s="128"/>
      <c r="I1659" s="129"/>
      <c r="Q1659" s="120"/>
    </row>
    <row r="1660" spans="1:17" s="69" customFormat="1" x14ac:dyDescent="0.3">
      <c r="A1660" s="128"/>
      <c r="B1660" s="128"/>
      <c r="I1660" s="129"/>
      <c r="Q1660" s="120"/>
    </row>
    <row r="1661" spans="1:17" s="69" customFormat="1" x14ac:dyDescent="0.3">
      <c r="A1661" s="128"/>
      <c r="B1661" s="128"/>
      <c r="I1661" s="129"/>
      <c r="Q1661" s="120"/>
    </row>
    <row r="1662" spans="1:17" s="69" customFormat="1" x14ac:dyDescent="0.3">
      <c r="A1662" s="128"/>
      <c r="B1662" s="128"/>
      <c r="I1662" s="129"/>
      <c r="Q1662" s="120"/>
    </row>
    <row r="1663" spans="1:17" s="69" customFormat="1" x14ac:dyDescent="0.3">
      <c r="A1663" s="128"/>
      <c r="B1663" s="128"/>
      <c r="I1663" s="129"/>
      <c r="Q1663" s="120"/>
    </row>
    <row r="1664" spans="1:17" s="69" customFormat="1" x14ac:dyDescent="0.3">
      <c r="A1664" s="128"/>
      <c r="B1664" s="128"/>
      <c r="I1664" s="129"/>
      <c r="Q1664" s="120"/>
    </row>
    <row r="1665" spans="1:17" s="69" customFormat="1" x14ac:dyDescent="0.3">
      <c r="A1665" s="128"/>
      <c r="B1665" s="128"/>
      <c r="I1665" s="129"/>
      <c r="Q1665" s="120"/>
    </row>
    <row r="1666" spans="1:17" s="69" customFormat="1" x14ac:dyDescent="0.3">
      <c r="A1666" s="128"/>
      <c r="B1666" s="128"/>
      <c r="I1666" s="129"/>
      <c r="Q1666" s="120"/>
    </row>
    <row r="1667" spans="1:17" s="69" customFormat="1" x14ac:dyDescent="0.3">
      <c r="A1667" s="128"/>
      <c r="B1667" s="128"/>
      <c r="I1667" s="129"/>
      <c r="Q1667" s="120"/>
    </row>
    <row r="1668" spans="1:17" s="69" customFormat="1" x14ac:dyDescent="0.3">
      <c r="A1668" s="128"/>
      <c r="B1668" s="128"/>
      <c r="I1668" s="129"/>
      <c r="Q1668" s="120"/>
    </row>
    <row r="1669" spans="1:17" s="69" customFormat="1" x14ac:dyDescent="0.3">
      <c r="A1669" s="128"/>
      <c r="B1669" s="128"/>
      <c r="I1669" s="129"/>
      <c r="Q1669" s="120"/>
    </row>
    <row r="1670" spans="1:17" s="69" customFormat="1" x14ac:dyDescent="0.3">
      <c r="A1670" s="128"/>
      <c r="B1670" s="128"/>
      <c r="I1670" s="129"/>
      <c r="Q1670" s="120"/>
    </row>
    <row r="1671" spans="1:17" s="69" customFormat="1" x14ac:dyDescent="0.3">
      <c r="A1671" s="128"/>
      <c r="B1671" s="128"/>
      <c r="I1671" s="129"/>
      <c r="Q1671" s="120"/>
    </row>
    <row r="1672" spans="1:17" s="69" customFormat="1" x14ac:dyDescent="0.3">
      <c r="A1672" s="128"/>
      <c r="B1672" s="128"/>
      <c r="I1672" s="129"/>
      <c r="Q1672" s="120"/>
    </row>
    <row r="1673" spans="1:17" s="69" customFormat="1" x14ac:dyDescent="0.3">
      <c r="A1673" s="128"/>
      <c r="B1673" s="128"/>
      <c r="I1673" s="129"/>
      <c r="Q1673" s="120"/>
    </row>
    <row r="1674" spans="1:17" s="69" customFormat="1" x14ac:dyDescent="0.3">
      <c r="A1674" s="128"/>
      <c r="B1674" s="128"/>
      <c r="I1674" s="129"/>
      <c r="Q1674" s="120"/>
    </row>
    <row r="1675" spans="1:17" s="69" customFormat="1" x14ac:dyDescent="0.3">
      <c r="A1675" s="128"/>
      <c r="B1675" s="128"/>
      <c r="I1675" s="129"/>
      <c r="Q1675" s="120"/>
    </row>
    <row r="1676" spans="1:17" s="69" customFormat="1" x14ac:dyDescent="0.3">
      <c r="A1676" s="128"/>
      <c r="B1676" s="128"/>
      <c r="I1676" s="129"/>
      <c r="Q1676" s="120"/>
    </row>
    <row r="1677" spans="1:17" s="69" customFormat="1" x14ac:dyDescent="0.3">
      <c r="A1677" s="128"/>
      <c r="B1677" s="128"/>
      <c r="I1677" s="129"/>
      <c r="Q1677" s="120"/>
    </row>
    <row r="1678" spans="1:17" s="69" customFormat="1" x14ac:dyDescent="0.3">
      <c r="A1678" s="128"/>
      <c r="B1678" s="128"/>
      <c r="I1678" s="129"/>
      <c r="Q1678" s="120"/>
    </row>
    <row r="1679" spans="1:17" s="69" customFormat="1" x14ac:dyDescent="0.3">
      <c r="A1679" s="128"/>
      <c r="B1679" s="128"/>
      <c r="I1679" s="129"/>
      <c r="Q1679" s="120"/>
    </row>
    <row r="1680" spans="1:17" s="69" customFormat="1" x14ac:dyDescent="0.3">
      <c r="A1680" s="128"/>
      <c r="B1680" s="128"/>
      <c r="I1680" s="129"/>
      <c r="Q1680" s="120"/>
    </row>
    <row r="1681" spans="1:17" s="69" customFormat="1" x14ac:dyDescent="0.3">
      <c r="A1681" s="128"/>
      <c r="B1681" s="128"/>
      <c r="I1681" s="129"/>
      <c r="Q1681" s="120"/>
    </row>
    <row r="1682" spans="1:17" s="69" customFormat="1" x14ac:dyDescent="0.3">
      <c r="A1682" s="128"/>
      <c r="B1682" s="128"/>
      <c r="I1682" s="129"/>
      <c r="Q1682" s="120"/>
    </row>
    <row r="1683" spans="1:17" s="69" customFormat="1" x14ac:dyDescent="0.3">
      <c r="A1683" s="128"/>
      <c r="B1683" s="128"/>
      <c r="I1683" s="129"/>
      <c r="Q1683" s="120"/>
    </row>
    <row r="1684" spans="1:17" s="69" customFormat="1" x14ac:dyDescent="0.3">
      <c r="A1684" s="128"/>
      <c r="B1684" s="128"/>
      <c r="I1684" s="129"/>
      <c r="Q1684" s="120"/>
    </row>
    <row r="1685" spans="1:17" s="69" customFormat="1" x14ac:dyDescent="0.3">
      <c r="A1685" s="128"/>
      <c r="B1685" s="128"/>
      <c r="I1685" s="129"/>
      <c r="Q1685" s="120"/>
    </row>
    <row r="1686" spans="1:17" s="69" customFormat="1" x14ac:dyDescent="0.3">
      <c r="A1686" s="128"/>
      <c r="B1686" s="128"/>
      <c r="I1686" s="129"/>
      <c r="Q1686" s="120"/>
    </row>
    <row r="1687" spans="1:17" s="69" customFormat="1" x14ac:dyDescent="0.3">
      <c r="A1687" s="128"/>
      <c r="B1687" s="128"/>
      <c r="I1687" s="129"/>
      <c r="Q1687" s="120"/>
    </row>
    <row r="1688" spans="1:17" s="69" customFormat="1" x14ac:dyDescent="0.3">
      <c r="A1688" s="128"/>
      <c r="B1688" s="128"/>
      <c r="I1688" s="129"/>
      <c r="Q1688" s="120"/>
    </row>
    <row r="1689" spans="1:17" s="69" customFormat="1" x14ac:dyDescent="0.3">
      <c r="A1689" s="128"/>
      <c r="B1689" s="128"/>
      <c r="I1689" s="129"/>
      <c r="Q1689" s="120"/>
    </row>
    <row r="1690" spans="1:17" s="69" customFormat="1" x14ac:dyDescent="0.3">
      <c r="A1690" s="128"/>
      <c r="B1690" s="128"/>
      <c r="I1690" s="129"/>
      <c r="Q1690" s="120"/>
    </row>
    <row r="1691" spans="1:17" s="69" customFormat="1" x14ac:dyDescent="0.3">
      <c r="A1691" s="128"/>
      <c r="B1691" s="128"/>
      <c r="I1691" s="129"/>
      <c r="Q1691" s="120"/>
    </row>
    <row r="1692" spans="1:17" s="69" customFormat="1" x14ac:dyDescent="0.3">
      <c r="A1692" s="128"/>
      <c r="B1692" s="128"/>
      <c r="I1692" s="129"/>
      <c r="Q1692" s="120"/>
    </row>
    <row r="1693" spans="1:17" s="69" customFormat="1" x14ac:dyDescent="0.3">
      <c r="A1693" s="128"/>
      <c r="B1693" s="128"/>
      <c r="I1693" s="129"/>
      <c r="Q1693" s="120"/>
    </row>
    <row r="1694" spans="1:17" s="69" customFormat="1" x14ac:dyDescent="0.3">
      <c r="A1694" s="128"/>
      <c r="B1694" s="128"/>
      <c r="I1694" s="129"/>
      <c r="Q1694" s="120"/>
    </row>
    <row r="1695" spans="1:17" s="69" customFormat="1" x14ac:dyDescent="0.3">
      <c r="A1695" s="128"/>
      <c r="B1695" s="128"/>
      <c r="I1695" s="129"/>
      <c r="Q1695" s="120"/>
    </row>
    <row r="1696" spans="1:17" s="69" customFormat="1" x14ac:dyDescent="0.3">
      <c r="A1696" s="128"/>
      <c r="B1696" s="128"/>
      <c r="I1696" s="129"/>
      <c r="Q1696" s="120"/>
    </row>
    <row r="1697" spans="1:17" s="69" customFormat="1" x14ac:dyDescent="0.3">
      <c r="A1697" s="128"/>
      <c r="B1697" s="128"/>
      <c r="I1697" s="129"/>
      <c r="Q1697" s="120"/>
    </row>
    <row r="1698" spans="1:17" s="69" customFormat="1" x14ac:dyDescent="0.3">
      <c r="A1698" s="128"/>
      <c r="B1698" s="128"/>
      <c r="I1698" s="129"/>
      <c r="Q1698" s="120"/>
    </row>
    <row r="1699" spans="1:17" s="69" customFormat="1" x14ac:dyDescent="0.3">
      <c r="A1699" s="128"/>
      <c r="B1699" s="128"/>
      <c r="I1699" s="129"/>
      <c r="Q1699" s="120"/>
    </row>
    <row r="1700" spans="1:17" s="69" customFormat="1" x14ac:dyDescent="0.3">
      <c r="A1700" s="128"/>
      <c r="B1700" s="128"/>
      <c r="I1700" s="129"/>
      <c r="Q1700" s="120"/>
    </row>
    <row r="1701" spans="1:17" s="69" customFormat="1" x14ac:dyDescent="0.3">
      <c r="A1701" s="128"/>
      <c r="B1701" s="128"/>
      <c r="I1701" s="129"/>
      <c r="Q1701" s="120"/>
    </row>
    <row r="1702" spans="1:17" s="69" customFormat="1" x14ac:dyDescent="0.3">
      <c r="A1702" s="128"/>
      <c r="B1702" s="128"/>
      <c r="I1702" s="129"/>
      <c r="Q1702" s="120"/>
    </row>
    <row r="1703" spans="1:17" s="69" customFormat="1" x14ac:dyDescent="0.3">
      <c r="A1703" s="128"/>
      <c r="B1703" s="128"/>
      <c r="I1703" s="129"/>
      <c r="Q1703" s="120"/>
    </row>
    <row r="1704" spans="1:17" s="69" customFormat="1" x14ac:dyDescent="0.3">
      <c r="A1704" s="128"/>
      <c r="B1704" s="128"/>
      <c r="I1704" s="129"/>
      <c r="Q1704" s="120"/>
    </row>
    <row r="1705" spans="1:17" s="69" customFormat="1" x14ac:dyDescent="0.3">
      <c r="A1705" s="128"/>
      <c r="B1705" s="128"/>
      <c r="I1705" s="129"/>
      <c r="Q1705" s="120"/>
    </row>
    <row r="1706" spans="1:17" s="69" customFormat="1" x14ac:dyDescent="0.3">
      <c r="A1706" s="128"/>
      <c r="B1706" s="128"/>
      <c r="I1706" s="129"/>
      <c r="Q1706" s="120"/>
    </row>
    <row r="1707" spans="1:17" s="69" customFormat="1" x14ac:dyDescent="0.3">
      <c r="A1707" s="128"/>
      <c r="B1707" s="128"/>
      <c r="I1707" s="129"/>
      <c r="Q1707" s="120"/>
    </row>
    <row r="1708" spans="1:17" s="69" customFormat="1" x14ac:dyDescent="0.3">
      <c r="A1708" s="128"/>
      <c r="B1708" s="128"/>
      <c r="I1708" s="129"/>
      <c r="Q1708" s="120"/>
    </row>
    <row r="1709" spans="1:17" s="69" customFormat="1" x14ac:dyDescent="0.3">
      <c r="A1709" s="128"/>
      <c r="B1709" s="128"/>
      <c r="I1709" s="129"/>
      <c r="Q1709" s="120"/>
    </row>
    <row r="1710" spans="1:17" s="69" customFormat="1" x14ac:dyDescent="0.3">
      <c r="A1710" s="128"/>
      <c r="B1710" s="128"/>
      <c r="I1710" s="129"/>
      <c r="Q1710" s="120"/>
    </row>
    <row r="1711" spans="1:17" s="69" customFormat="1" x14ac:dyDescent="0.3">
      <c r="A1711" s="128"/>
      <c r="B1711" s="128"/>
      <c r="I1711" s="129"/>
      <c r="Q1711" s="120"/>
    </row>
    <row r="1712" spans="1:17" s="69" customFormat="1" x14ac:dyDescent="0.3">
      <c r="A1712" s="128"/>
      <c r="B1712" s="128"/>
      <c r="I1712" s="129"/>
      <c r="Q1712" s="120"/>
    </row>
    <row r="1713" spans="1:17" s="69" customFormat="1" x14ac:dyDescent="0.3">
      <c r="A1713" s="128"/>
      <c r="B1713" s="128"/>
      <c r="I1713" s="129"/>
      <c r="Q1713" s="120"/>
    </row>
    <row r="1714" spans="1:17" s="69" customFormat="1" x14ac:dyDescent="0.3">
      <c r="A1714" s="128"/>
      <c r="B1714" s="128"/>
      <c r="I1714" s="129"/>
      <c r="Q1714" s="120"/>
    </row>
    <row r="1715" spans="1:17" s="69" customFormat="1" x14ac:dyDescent="0.3">
      <c r="A1715" s="128"/>
      <c r="B1715" s="128"/>
      <c r="I1715" s="129"/>
      <c r="Q1715" s="120"/>
    </row>
    <row r="1716" spans="1:17" s="69" customFormat="1" x14ac:dyDescent="0.3">
      <c r="A1716" s="128"/>
      <c r="B1716" s="128"/>
      <c r="I1716" s="129"/>
      <c r="Q1716" s="120"/>
    </row>
    <row r="1717" spans="1:17" s="69" customFormat="1" x14ac:dyDescent="0.3">
      <c r="A1717" s="128"/>
      <c r="B1717" s="128"/>
      <c r="I1717" s="129"/>
      <c r="Q1717" s="120"/>
    </row>
    <row r="1718" spans="1:17" s="69" customFormat="1" x14ac:dyDescent="0.3">
      <c r="A1718" s="128"/>
      <c r="B1718" s="128"/>
      <c r="I1718" s="129"/>
      <c r="Q1718" s="120"/>
    </row>
    <row r="1719" spans="1:17" s="69" customFormat="1" x14ac:dyDescent="0.3">
      <c r="A1719" s="128"/>
      <c r="B1719" s="128"/>
      <c r="I1719" s="129"/>
      <c r="Q1719" s="120"/>
    </row>
    <row r="1720" spans="1:17" s="69" customFormat="1" x14ac:dyDescent="0.3">
      <c r="A1720" s="128"/>
      <c r="B1720" s="128"/>
      <c r="I1720" s="129"/>
      <c r="Q1720" s="120"/>
    </row>
    <row r="1721" spans="1:17" s="69" customFormat="1" x14ac:dyDescent="0.3">
      <c r="A1721" s="128"/>
      <c r="B1721" s="128"/>
      <c r="I1721" s="129"/>
      <c r="Q1721" s="120"/>
    </row>
    <row r="1722" spans="1:17" s="69" customFormat="1" x14ac:dyDescent="0.3">
      <c r="A1722" s="128"/>
      <c r="B1722" s="128"/>
      <c r="I1722" s="129"/>
      <c r="Q1722" s="120"/>
    </row>
    <row r="1723" spans="1:17" s="69" customFormat="1" x14ac:dyDescent="0.3">
      <c r="A1723" s="128"/>
      <c r="B1723" s="128"/>
      <c r="I1723" s="129"/>
      <c r="Q1723" s="120"/>
    </row>
    <row r="1724" spans="1:17" s="69" customFormat="1" x14ac:dyDescent="0.3">
      <c r="A1724" s="128"/>
      <c r="B1724" s="128"/>
      <c r="I1724" s="129"/>
      <c r="Q1724" s="120"/>
    </row>
    <row r="1725" spans="1:17" s="69" customFormat="1" x14ac:dyDescent="0.3">
      <c r="A1725" s="128"/>
      <c r="B1725" s="128"/>
      <c r="I1725" s="129"/>
      <c r="Q1725" s="120"/>
    </row>
    <row r="1726" spans="1:17" s="69" customFormat="1" x14ac:dyDescent="0.3">
      <c r="A1726" s="128"/>
      <c r="B1726" s="128"/>
      <c r="I1726" s="129"/>
      <c r="Q1726" s="120"/>
    </row>
    <row r="1727" spans="1:17" s="69" customFormat="1" x14ac:dyDescent="0.3">
      <c r="A1727" s="128"/>
      <c r="B1727" s="128"/>
      <c r="I1727" s="129"/>
      <c r="Q1727" s="120"/>
    </row>
    <row r="1728" spans="1:17" s="69" customFormat="1" x14ac:dyDescent="0.3">
      <c r="A1728" s="128"/>
      <c r="B1728" s="128"/>
      <c r="I1728" s="129"/>
      <c r="Q1728" s="120"/>
    </row>
    <row r="1729" spans="1:17" s="69" customFormat="1" x14ac:dyDescent="0.3">
      <c r="A1729" s="128"/>
      <c r="B1729" s="128"/>
      <c r="I1729" s="129"/>
      <c r="Q1729" s="120"/>
    </row>
    <row r="1730" spans="1:17" s="69" customFormat="1" x14ac:dyDescent="0.3">
      <c r="A1730" s="128"/>
      <c r="B1730" s="128"/>
      <c r="I1730" s="129"/>
      <c r="Q1730" s="120"/>
    </row>
    <row r="1731" spans="1:17" s="69" customFormat="1" x14ac:dyDescent="0.3">
      <c r="A1731" s="128"/>
      <c r="B1731" s="128"/>
      <c r="I1731" s="129"/>
      <c r="Q1731" s="120"/>
    </row>
    <row r="1732" spans="1:17" s="69" customFormat="1" x14ac:dyDescent="0.3">
      <c r="A1732" s="128"/>
      <c r="B1732" s="128"/>
      <c r="I1732" s="129"/>
      <c r="Q1732" s="120"/>
    </row>
    <row r="1733" spans="1:17" s="69" customFormat="1" x14ac:dyDescent="0.3">
      <c r="A1733" s="128"/>
      <c r="B1733" s="128"/>
      <c r="I1733" s="129"/>
      <c r="Q1733" s="120"/>
    </row>
    <row r="1734" spans="1:17" s="69" customFormat="1" x14ac:dyDescent="0.3">
      <c r="A1734" s="128"/>
      <c r="B1734" s="128"/>
      <c r="I1734" s="129"/>
      <c r="Q1734" s="120"/>
    </row>
    <row r="1735" spans="1:17" s="69" customFormat="1" x14ac:dyDescent="0.3">
      <c r="A1735" s="128"/>
      <c r="B1735" s="128"/>
      <c r="I1735" s="129"/>
      <c r="Q1735" s="120"/>
    </row>
    <row r="1736" spans="1:17" s="69" customFormat="1" x14ac:dyDescent="0.3">
      <c r="A1736" s="128"/>
      <c r="B1736" s="128"/>
      <c r="I1736" s="129"/>
      <c r="Q1736" s="120"/>
    </row>
    <row r="1737" spans="1:17" s="69" customFormat="1" x14ac:dyDescent="0.3">
      <c r="A1737" s="128"/>
      <c r="B1737" s="128"/>
      <c r="I1737" s="129"/>
      <c r="Q1737" s="120"/>
    </row>
    <row r="1738" spans="1:17" s="69" customFormat="1" x14ac:dyDescent="0.3">
      <c r="A1738" s="128"/>
      <c r="B1738" s="128"/>
      <c r="I1738" s="129"/>
      <c r="Q1738" s="120"/>
    </row>
    <row r="1739" spans="1:17" s="69" customFormat="1" x14ac:dyDescent="0.3">
      <c r="A1739" s="128"/>
      <c r="B1739" s="128"/>
      <c r="I1739" s="129"/>
      <c r="Q1739" s="120"/>
    </row>
    <row r="1740" spans="1:17" s="69" customFormat="1" x14ac:dyDescent="0.3">
      <c r="A1740" s="128"/>
      <c r="B1740" s="128"/>
      <c r="I1740" s="129"/>
      <c r="Q1740" s="120"/>
    </row>
    <row r="1741" spans="1:17" s="69" customFormat="1" x14ac:dyDescent="0.3">
      <c r="A1741" s="128"/>
      <c r="B1741" s="128"/>
      <c r="I1741" s="129"/>
      <c r="Q1741" s="120"/>
    </row>
    <row r="1742" spans="1:17" s="69" customFormat="1" x14ac:dyDescent="0.3">
      <c r="A1742" s="128"/>
      <c r="B1742" s="128"/>
      <c r="I1742" s="129"/>
      <c r="Q1742" s="120"/>
    </row>
    <row r="1743" spans="1:17" s="69" customFormat="1" x14ac:dyDescent="0.3">
      <c r="A1743" s="128"/>
      <c r="B1743" s="128"/>
      <c r="I1743" s="129"/>
      <c r="Q1743" s="120"/>
    </row>
    <row r="1744" spans="1:17" s="69" customFormat="1" x14ac:dyDescent="0.3">
      <c r="A1744" s="128"/>
      <c r="B1744" s="128"/>
      <c r="I1744" s="129"/>
      <c r="Q1744" s="120"/>
    </row>
    <row r="1745" spans="1:17" s="69" customFormat="1" x14ac:dyDescent="0.3">
      <c r="A1745" s="128"/>
      <c r="B1745" s="128"/>
      <c r="I1745" s="129"/>
      <c r="Q1745" s="120"/>
    </row>
    <row r="1746" spans="1:17" s="69" customFormat="1" x14ac:dyDescent="0.3">
      <c r="A1746" s="128"/>
      <c r="B1746" s="128"/>
      <c r="I1746" s="129"/>
      <c r="Q1746" s="120"/>
    </row>
    <row r="1747" spans="1:17" s="69" customFormat="1" x14ac:dyDescent="0.3">
      <c r="A1747" s="128"/>
      <c r="B1747" s="128"/>
      <c r="I1747" s="129"/>
      <c r="Q1747" s="120"/>
    </row>
    <row r="1748" spans="1:17" s="69" customFormat="1" x14ac:dyDescent="0.3">
      <c r="A1748" s="128"/>
      <c r="B1748" s="128"/>
      <c r="I1748" s="129"/>
      <c r="Q1748" s="120"/>
    </row>
    <row r="1749" spans="1:17" s="69" customFormat="1" x14ac:dyDescent="0.3">
      <c r="A1749" s="128"/>
      <c r="B1749" s="128"/>
      <c r="I1749" s="129"/>
      <c r="Q1749" s="120"/>
    </row>
    <row r="1750" spans="1:17" s="69" customFormat="1" x14ac:dyDescent="0.3">
      <c r="A1750" s="128"/>
      <c r="B1750" s="128"/>
      <c r="I1750" s="129"/>
      <c r="Q1750" s="120"/>
    </row>
    <row r="1751" spans="1:17" s="69" customFormat="1" x14ac:dyDescent="0.3">
      <c r="A1751" s="128"/>
      <c r="B1751" s="128"/>
      <c r="I1751" s="129"/>
      <c r="Q1751" s="120"/>
    </row>
    <row r="1752" spans="1:17" s="69" customFormat="1" x14ac:dyDescent="0.3">
      <c r="A1752" s="128"/>
      <c r="B1752" s="128"/>
      <c r="I1752" s="129"/>
      <c r="Q1752" s="120"/>
    </row>
    <row r="1753" spans="1:17" s="69" customFormat="1" x14ac:dyDescent="0.3">
      <c r="A1753" s="128"/>
      <c r="B1753" s="128"/>
      <c r="I1753" s="129"/>
      <c r="Q1753" s="120"/>
    </row>
    <row r="1754" spans="1:17" s="69" customFormat="1" x14ac:dyDescent="0.3">
      <c r="A1754" s="128"/>
      <c r="B1754" s="128"/>
      <c r="I1754" s="129"/>
      <c r="Q1754" s="120"/>
    </row>
    <row r="1755" spans="1:17" s="69" customFormat="1" x14ac:dyDescent="0.3">
      <c r="A1755" s="128"/>
      <c r="B1755" s="128"/>
      <c r="I1755" s="129"/>
      <c r="Q1755" s="120"/>
    </row>
    <row r="1756" spans="1:17" s="69" customFormat="1" x14ac:dyDescent="0.3">
      <c r="A1756" s="128"/>
      <c r="B1756" s="128"/>
      <c r="I1756" s="129"/>
      <c r="Q1756" s="120"/>
    </row>
    <row r="1757" spans="1:17" s="69" customFormat="1" x14ac:dyDescent="0.3">
      <c r="A1757" s="128"/>
      <c r="B1757" s="128"/>
      <c r="I1757" s="129"/>
      <c r="Q1757" s="120"/>
    </row>
    <row r="1758" spans="1:17" s="69" customFormat="1" x14ac:dyDescent="0.3">
      <c r="A1758" s="128"/>
      <c r="B1758" s="128"/>
      <c r="I1758" s="129"/>
      <c r="Q1758" s="120"/>
    </row>
    <row r="1759" spans="1:17" s="69" customFormat="1" x14ac:dyDescent="0.3">
      <c r="A1759" s="128"/>
      <c r="B1759" s="128"/>
      <c r="I1759" s="129"/>
      <c r="Q1759" s="120"/>
    </row>
    <row r="1760" spans="1:17" s="69" customFormat="1" x14ac:dyDescent="0.3">
      <c r="A1760" s="128"/>
      <c r="B1760" s="128"/>
      <c r="I1760" s="129"/>
      <c r="Q1760" s="120"/>
    </row>
    <row r="1761" spans="1:17" s="69" customFormat="1" x14ac:dyDescent="0.3">
      <c r="A1761" s="128"/>
      <c r="B1761" s="128"/>
      <c r="I1761" s="129"/>
      <c r="Q1761" s="120"/>
    </row>
    <row r="1762" spans="1:17" s="69" customFormat="1" x14ac:dyDescent="0.3">
      <c r="A1762" s="128"/>
      <c r="B1762" s="128"/>
      <c r="I1762" s="129"/>
      <c r="Q1762" s="120"/>
    </row>
    <row r="1763" spans="1:17" s="69" customFormat="1" x14ac:dyDescent="0.3">
      <c r="A1763" s="128"/>
      <c r="B1763" s="128"/>
      <c r="I1763" s="129"/>
      <c r="Q1763" s="120"/>
    </row>
    <row r="1764" spans="1:17" s="69" customFormat="1" x14ac:dyDescent="0.3">
      <c r="A1764" s="128"/>
      <c r="B1764" s="128"/>
      <c r="I1764" s="129"/>
      <c r="Q1764" s="120"/>
    </row>
    <row r="1765" spans="1:17" s="69" customFormat="1" x14ac:dyDescent="0.3">
      <c r="A1765" s="128"/>
      <c r="B1765" s="128"/>
      <c r="I1765" s="129"/>
      <c r="Q1765" s="120"/>
    </row>
    <row r="1766" spans="1:17" s="69" customFormat="1" x14ac:dyDescent="0.3">
      <c r="A1766" s="128"/>
      <c r="B1766" s="128"/>
      <c r="I1766" s="129"/>
      <c r="Q1766" s="120"/>
    </row>
    <row r="1767" spans="1:17" s="69" customFormat="1" x14ac:dyDescent="0.3">
      <c r="A1767" s="128"/>
      <c r="B1767" s="128"/>
      <c r="I1767" s="129"/>
      <c r="Q1767" s="120"/>
    </row>
    <row r="1768" spans="1:17" s="69" customFormat="1" x14ac:dyDescent="0.3">
      <c r="A1768" s="128"/>
      <c r="B1768" s="128"/>
      <c r="I1768" s="129"/>
      <c r="Q1768" s="120"/>
    </row>
    <row r="1769" spans="1:17" s="69" customFormat="1" x14ac:dyDescent="0.3">
      <c r="A1769" s="128"/>
      <c r="B1769" s="128"/>
      <c r="I1769" s="129"/>
      <c r="Q1769" s="120"/>
    </row>
    <row r="1770" spans="1:17" s="69" customFormat="1" x14ac:dyDescent="0.3">
      <c r="A1770" s="128"/>
      <c r="B1770" s="128"/>
      <c r="I1770" s="129"/>
      <c r="Q1770" s="120"/>
    </row>
    <row r="1771" spans="1:17" s="69" customFormat="1" x14ac:dyDescent="0.3">
      <c r="A1771" s="128"/>
      <c r="B1771" s="128"/>
      <c r="I1771" s="129"/>
      <c r="Q1771" s="120"/>
    </row>
    <row r="1772" spans="1:17" s="69" customFormat="1" x14ac:dyDescent="0.3">
      <c r="A1772" s="128"/>
      <c r="B1772" s="128"/>
      <c r="I1772" s="129"/>
      <c r="Q1772" s="120"/>
    </row>
    <row r="1773" spans="1:17" s="69" customFormat="1" x14ac:dyDescent="0.3">
      <c r="A1773" s="128"/>
      <c r="B1773" s="128"/>
      <c r="I1773" s="129"/>
      <c r="Q1773" s="120"/>
    </row>
    <row r="1774" spans="1:17" s="69" customFormat="1" x14ac:dyDescent="0.3">
      <c r="A1774" s="128"/>
      <c r="B1774" s="128"/>
      <c r="I1774" s="129"/>
      <c r="Q1774" s="120"/>
    </row>
    <row r="1775" spans="1:17" s="69" customFormat="1" x14ac:dyDescent="0.3">
      <c r="A1775" s="128"/>
      <c r="B1775" s="128"/>
      <c r="I1775" s="129"/>
      <c r="Q1775" s="120"/>
    </row>
    <row r="1776" spans="1:17" s="69" customFormat="1" x14ac:dyDescent="0.3">
      <c r="A1776" s="128"/>
      <c r="B1776" s="128"/>
      <c r="I1776" s="129"/>
      <c r="Q1776" s="120"/>
    </row>
    <row r="1777" spans="1:17" s="69" customFormat="1" x14ac:dyDescent="0.3">
      <c r="A1777" s="128"/>
      <c r="B1777" s="128"/>
      <c r="I1777" s="129"/>
      <c r="Q1777" s="120"/>
    </row>
    <row r="1778" spans="1:17" s="69" customFormat="1" x14ac:dyDescent="0.3">
      <c r="A1778" s="128"/>
      <c r="B1778" s="128"/>
      <c r="I1778" s="129"/>
      <c r="Q1778" s="120"/>
    </row>
    <row r="1779" spans="1:17" s="69" customFormat="1" x14ac:dyDescent="0.3">
      <c r="A1779" s="128"/>
      <c r="B1779" s="128"/>
      <c r="I1779" s="129"/>
      <c r="Q1779" s="120"/>
    </row>
    <row r="1780" spans="1:17" s="69" customFormat="1" x14ac:dyDescent="0.3">
      <c r="A1780" s="128"/>
      <c r="B1780" s="128"/>
      <c r="I1780" s="129"/>
      <c r="Q1780" s="120"/>
    </row>
    <row r="1781" spans="1:17" s="69" customFormat="1" x14ac:dyDescent="0.3">
      <c r="A1781" s="128"/>
      <c r="B1781" s="128"/>
      <c r="I1781" s="129"/>
      <c r="Q1781" s="120"/>
    </row>
    <row r="1782" spans="1:17" s="69" customFormat="1" x14ac:dyDescent="0.3">
      <c r="A1782" s="128"/>
      <c r="B1782" s="128"/>
      <c r="I1782" s="129"/>
      <c r="Q1782" s="120"/>
    </row>
    <row r="1783" spans="1:17" s="69" customFormat="1" x14ac:dyDescent="0.3">
      <c r="A1783" s="128"/>
      <c r="B1783" s="128"/>
      <c r="I1783" s="129"/>
      <c r="Q1783" s="120"/>
    </row>
    <row r="1784" spans="1:17" s="69" customFormat="1" x14ac:dyDescent="0.3">
      <c r="A1784" s="128"/>
      <c r="B1784" s="128"/>
      <c r="I1784" s="129"/>
      <c r="Q1784" s="120"/>
    </row>
    <row r="1785" spans="1:17" s="69" customFormat="1" x14ac:dyDescent="0.3">
      <c r="A1785" s="128"/>
      <c r="B1785" s="128"/>
      <c r="I1785" s="129"/>
      <c r="Q1785" s="120"/>
    </row>
    <row r="1786" spans="1:17" s="69" customFormat="1" x14ac:dyDescent="0.3">
      <c r="A1786" s="128"/>
      <c r="B1786" s="128"/>
      <c r="I1786" s="129"/>
      <c r="Q1786" s="120"/>
    </row>
    <row r="1787" spans="1:17" s="69" customFormat="1" x14ac:dyDescent="0.3">
      <c r="A1787" s="128"/>
      <c r="B1787" s="128"/>
      <c r="I1787" s="129"/>
      <c r="Q1787" s="120"/>
    </row>
    <row r="1788" spans="1:17" s="69" customFormat="1" x14ac:dyDescent="0.3">
      <c r="A1788" s="128"/>
      <c r="B1788" s="128"/>
      <c r="I1788" s="129"/>
      <c r="Q1788" s="120"/>
    </row>
    <row r="1789" spans="1:17" s="69" customFormat="1" x14ac:dyDescent="0.3">
      <c r="A1789" s="128"/>
      <c r="B1789" s="128"/>
      <c r="I1789" s="129"/>
      <c r="Q1789" s="120"/>
    </row>
    <row r="1790" spans="1:17" s="69" customFormat="1" x14ac:dyDescent="0.3">
      <c r="A1790" s="128"/>
      <c r="B1790" s="128"/>
      <c r="I1790" s="129"/>
      <c r="Q1790" s="120"/>
    </row>
    <row r="1791" spans="1:17" s="69" customFormat="1" x14ac:dyDescent="0.3">
      <c r="A1791" s="128"/>
      <c r="B1791" s="128"/>
      <c r="I1791" s="129"/>
      <c r="Q1791" s="120"/>
    </row>
    <row r="1792" spans="1:17" s="69" customFormat="1" x14ac:dyDescent="0.3">
      <c r="A1792" s="128"/>
      <c r="B1792" s="128"/>
      <c r="I1792" s="129"/>
      <c r="Q1792" s="120"/>
    </row>
    <row r="1793" spans="1:17" s="69" customFormat="1" x14ac:dyDescent="0.3">
      <c r="A1793" s="128"/>
      <c r="B1793" s="128"/>
      <c r="I1793" s="129"/>
      <c r="Q1793" s="120"/>
    </row>
    <row r="1794" spans="1:17" s="69" customFormat="1" x14ac:dyDescent="0.3">
      <c r="A1794" s="128"/>
      <c r="B1794" s="128"/>
      <c r="I1794" s="129"/>
      <c r="Q1794" s="120"/>
    </row>
    <row r="1795" spans="1:17" s="69" customFormat="1" x14ac:dyDescent="0.3">
      <c r="A1795" s="128"/>
      <c r="B1795" s="128"/>
      <c r="I1795" s="129"/>
      <c r="Q1795" s="120"/>
    </row>
    <row r="1796" spans="1:17" s="69" customFormat="1" x14ac:dyDescent="0.3">
      <c r="A1796" s="128"/>
      <c r="B1796" s="128"/>
      <c r="I1796" s="129"/>
      <c r="Q1796" s="120"/>
    </row>
    <row r="1797" spans="1:17" s="69" customFormat="1" x14ac:dyDescent="0.3">
      <c r="A1797" s="128"/>
      <c r="B1797" s="128"/>
      <c r="I1797" s="129"/>
      <c r="Q1797" s="120"/>
    </row>
    <row r="1798" spans="1:17" s="69" customFormat="1" x14ac:dyDescent="0.3">
      <c r="A1798" s="128"/>
      <c r="B1798" s="128"/>
      <c r="I1798" s="129"/>
      <c r="Q1798" s="120"/>
    </row>
    <row r="1799" spans="1:17" s="69" customFormat="1" x14ac:dyDescent="0.3">
      <c r="A1799" s="128"/>
      <c r="B1799" s="128"/>
      <c r="I1799" s="129"/>
      <c r="Q1799" s="120"/>
    </row>
    <row r="1800" spans="1:17" s="69" customFormat="1" x14ac:dyDescent="0.3">
      <c r="A1800" s="128"/>
      <c r="B1800" s="128"/>
      <c r="I1800" s="129"/>
      <c r="Q1800" s="120"/>
    </row>
    <row r="1801" spans="1:17" s="69" customFormat="1" x14ac:dyDescent="0.3">
      <c r="A1801" s="128"/>
      <c r="B1801" s="128"/>
      <c r="I1801" s="129"/>
      <c r="Q1801" s="120"/>
    </row>
    <row r="1802" spans="1:17" s="69" customFormat="1" x14ac:dyDescent="0.3">
      <c r="A1802" s="128"/>
      <c r="B1802" s="128"/>
      <c r="I1802" s="129"/>
      <c r="Q1802" s="120"/>
    </row>
    <row r="1803" spans="1:17" s="69" customFormat="1" x14ac:dyDescent="0.3">
      <c r="A1803" s="128"/>
      <c r="B1803" s="128"/>
      <c r="I1803" s="129"/>
      <c r="Q1803" s="120"/>
    </row>
    <row r="1804" spans="1:17" s="69" customFormat="1" x14ac:dyDescent="0.3">
      <c r="A1804" s="128"/>
      <c r="B1804" s="128"/>
      <c r="I1804" s="129"/>
      <c r="Q1804" s="120"/>
    </row>
    <row r="1805" spans="1:17" s="69" customFormat="1" x14ac:dyDescent="0.3">
      <c r="A1805" s="128"/>
      <c r="B1805" s="128"/>
      <c r="I1805" s="129"/>
      <c r="Q1805" s="120"/>
    </row>
    <row r="1806" spans="1:17" s="69" customFormat="1" x14ac:dyDescent="0.3">
      <c r="A1806" s="128"/>
      <c r="B1806" s="128"/>
      <c r="I1806" s="129"/>
      <c r="Q1806" s="120"/>
    </row>
    <row r="1807" spans="1:17" s="69" customFormat="1" x14ac:dyDescent="0.3">
      <c r="A1807" s="128"/>
      <c r="B1807" s="128"/>
      <c r="I1807" s="129"/>
      <c r="Q1807" s="120"/>
    </row>
    <row r="1808" spans="1:17" s="69" customFormat="1" x14ac:dyDescent="0.3">
      <c r="A1808" s="128"/>
      <c r="B1808" s="128"/>
      <c r="I1808" s="129"/>
      <c r="Q1808" s="120"/>
    </row>
    <row r="1809" spans="1:17" s="69" customFormat="1" x14ac:dyDescent="0.3">
      <c r="A1809" s="128"/>
      <c r="B1809" s="128"/>
      <c r="I1809" s="129"/>
      <c r="Q1809" s="120"/>
    </row>
    <row r="1810" spans="1:17" s="69" customFormat="1" x14ac:dyDescent="0.3">
      <c r="A1810" s="128"/>
      <c r="B1810" s="128"/>
      <c r="I1810" s="129"/>
      <c r="Q1810" s="120"/>
    </row>
    <row r="1811" spans="1:17" s="69" customFormat="1" x14ac:dyDescent="0.3">
      <c r="A1811" s="128"/>
      <c r="B1811" s="128"/>
      <c r="I1811" s="129"/>
      <c r="Q1811" s="120"/>
    </row>
    <row r="1812" spans="1:17" s="69" customFormat="1" x14ac:dyDescent="0.3">
      <c r="A1812" s="128"/>
      <c r="B1812" s="128"/>
      <c r="I1812" s="129"/>
      <c r="Q1812" s="120"/>
    </row>
    <row r="1813" spans="1:17" s="69" customFormat="1" x14ac:dyDescent="0.3">
      <c r="A1813" s="128"/>
      <c r="B1813" s="128"/>
      <c r="I1813" s="129"/>
      <c r="Q1813" s="120"/>
    </row>
    <row r="1814" spans="1:17" s="69" customFormat="1" x14ac:dyDescent="0.3">
      <c r="A1814" s="128"/>
      <c r="B1814" s="128"/>
      <c r="I1814" s="129"/>
      <c r="Q1814" s="120"/>
    </row>
    <row r="1815" spans="1:17" s="69" customFormat="1" x14ac:dyDescent="0.3">
      <c r="A1815" s="128"/>
      <c r="B1815" s="128"/>
      <c r="I1815" s="129"/>
      <c r="Q1815" s="120"/>
    </row>
    <row r="1816" spans="1:17" s="69" customFormat="1" x14ac:dyDescent="0.3">
      <c r="A1816" s="128"/>
      <c r="B1816" s="128"/>
      <c r="I1816" s="129"/>
      <c r="Q1816" s="120"/>
    </row>
    <row r="1817" spans="1:17" s="69" customFormat="1" x14ac:dyDescent="0.3">
      <c r="A1817" s="128"/>
      <c r="B1817" s="128"/>
      <c r="I1817" s="129"/>
      <c r="Q1817" s="120"/>
    </row>
    <row r="1818" spans="1:17" s="69" customFormat="1" x14ac:dyDescent="0.3">
      <c r="A1818" s="128"/>
      <c r="B1818" s="128"/>
      <c r="I1818" s="129"/>
      <c r="Q1818" s="120"/>
    </row>
    <row r="1819" spans="1:17" s="69" customFormat="1" x14ac:dyDescent="0.3">
      <c r="A1819" s="128"/>
      <c r="B1819" s="128"/>
      <c r="I1819" s="129"/>
      <c r="Q1819" s="120"/>
    </row>
    <row r="1820" spans="1:17" s="69" customFormat="1" x14ac:dyDescent="0.3">
      <c r="A1820" s="128"/>
      <c r="B1820" s="128"/>
      <c r="I1820" s="129"/>
      <c r="Q1820" s="120"/>
    </row>
    <row r="1821" spans="1:17" s="69" customFormat="1" x14ac:dyDescent="0.3">
      <c r="A1821" s="128"/>
      <c r="B1821" s="128"/>
      <c r="I1821" s="129"/>
      <c r="Q1821" s="120"/>
    </row>
    <row r="1822" spans="1:17" s="69" customFormat="1" x14ac:dyDescent="0.3">
      <c r="A1822" s="128"/>
      <c r="B1822" s="128"/>
      <c r="I1822" s="129"/>
      <c r="Q1822" s="120"/>
    </row>
    <row r="1823" spans="1:17" s="69" customFormat="1" x14ac:dyDescent="0.3">
      <c r="A1823" s="128"/>
      <c r="B1823" s="128"/>
      <c r="I1823" s="129"/>
      <c r="Q1823" s="120"/>
    </row>
    <row r="1824" spans="1:17" s="69" customFormat="1" x14ac:dyDescent="0.3">
      <c r="A1824" s="128"/>
      <c r="B1824" s="128"/>
      <c r="I1824" s="129"/>
      <c r="Q1824" s="120"/>
    </row>
    <row r="1825" spans="1:17" s="69" customFormat="1" x14ac:dyDescent="0.3">
      <c r="A1825" s="128"/>
      <c r="B1825" s="128"/>
      <c r="I1825" s="129"/>
      <c r="Q1825" s="120"/>
    </row>
    <row r="1826" spans="1:17" s="69" customFormat="1" x14ac:dyDescent="0.3">
      <c r="A1826" s="128"/>
      <c r="B1826" s="128"/>
      <c r="I1826" s="129"/>
      <c r="Q1826" s="120"/>
    </row>
    <row r="1827" spans="1:17" s="69" customFormat="1" x14ac:dyDescent="0.3">
      <c r="A1827" s="128"/>
      <c r="B1827" s="128"/>
      <c r="I1827" s="129"/>
      <c r="Q1827" s="120"/>
    </row>
    <row r="1828" spans="1:17" s="69" customFormat="1" x14ac:dyDescent="0.3">
      <c r="A1828" s="128"/>
      <c r="B1828" s="128"/>
      <c r="I1828" s="129"/>
      <c r="Q1828" s="120"/>
    </row>
    <row r="1829" spans="1:17" s="69" customFormat="1" x14ac:dyDescent="0.3">
      <c r="A1829" s="128"/>
      <c r="B1829" s="128"/>
      <c r="I1829" s="129"/>
      <c r="Q1829" s="120"/>
    </row>
    <row r="1830" spans="1:17" s="69" customFormat="1" x14ac:dyDescent="0.3">
      <c r="A1830" s="128"/>
      <c r="B1830" s="128"/>
      <c r="I1830" s="129"/>
      <c r="Q1830" s="120"/>
    </row>
    <row r="1831" spans="1:17" s="69" customFormat="1" x14ac:dyDescent="0.3">
      <c r="A1831" s="128"/>
      <c r="B1831" s="128"/>
      <c r="I1831" s="129"/>
      <c r="Q1831" s="120"/>
    </row>
    <row r="1832" spans="1:17" s="69" customFormat="1" x14ac:dyDescent="0.3">
      <c r="A1832" s="128"/>
      <c r="B1832" s="128"/>
      <c r="I1832" s="129"/>
      <c r="Q1832" s="120"/>
    </row>
    <row r="1833" spans="1:17" s="69" customFormat="1" x14ac:dyDescent="0.3">
      <c r="A1833" s="128"/>
      <c r="B1833" s="128"/>
      <c r="I1833" s="129"/>
      <c r="Q1833" s="120"/>
    </row>
    <row r="1834" spans="1:17" s="69" customFormat="1" x14ac:dyDescent="0.3">
      <c r="A1834" s="128"/>
      <c r="B1834" s="128"/>
      <c r="I1834" s="129"/>
      <c r="Q1834" s="120"/>
    </row>
    <row r="1835" spans="1:17" s="69" customFormat="1" x14ac:dyDescent="0.3">
      <c r="A1835" s="128"/>
      <c r="B1835" s="128"/>
      <c r="I1835" s="129"/>
      <c r="Q1835" s="120"/>
    </row>
    <row r="1836" spans="1:17" s="69" customFormat="1" x14ac:dyDescent="0.3">
      <c r="A1836" s="128"/>
      <c r="B1836" s="128"/>
      <c r="I1836" s="129"/>
      <c r="Q1836" s="120"/>
    </row>
    <row r="1837" spans="1:17" s="69" customFormat="1" x14ac:dyDescent="0.3">
      <c r="A1837" s="128"/>
      <c r="B1837" s="128"/>
      <c r="I1837" s="129"/>
      <c r="Q1837" s="120"/>
    </row>
    <row r="1838" spans="1:17" s="69" customFormat="1" x14ac:dyDescent="0.3">
      <c r="A1838" s="128"/>
      <c r="B1838" s="128"/>
      <c r="I1838" s="129"/>
      <c r="Q1838" s="120"/>
    </row>
    <row r="1839" spans="1:17" s="69" customFormat="1" x14ac:dyDescent="0.3">
      <c r="A1839" s="128"/>
      <c r="B1839" s="128"/>
      <c r="I1839" s="129"/>
      <c r="Q1839" s="120"/>
    </row>
    <row r="1840" spans="1:17" s="69" customFormat="1" x14ac:dyDescent="0.3">
      <c r="A1840" s="128"/>
      <c r="B1840" s="128"/>
      <c r="I1840" s="129"/>
      <c r="Q1840" s="120"/>
    </row>
    <row r="1841" spans="1:17" s="69" customFormat="1" x14ac:dyDescent="0.3">
      <c r="A1841" s="128"/>
      <c r="B1841" s="128"/>
      <c r="I1841" s="129"/>
      <c r="Q1841" s="120"/>
    </row>
    <row r="1842" spans="1:17" s="69" customFormat="1" x14ac:dyDescent="0.3">
      <c r="A1842" s="128"/>
      <c r="B1842" s="128"/>
      <c r="I1842" s="129"/>
      <c r="Q1842" s="120"/>
    </row>
    <row r="1843" spans="1:17" s="69" customFormat="1" x14ac:dyDescent="0.3">
      <c r="A1843" s="128"/>
      <c r="B1843" s="128"/>
      <c r="I1843" s="129"/>
      <c r="Q1843" s="120"/>
    </row>
    <row r="1844" spans="1:17" s="69" customFormat="1" x14ac:dyDescent="0.3">
      <c r="A1844" s="128"/>
      <c r="B1844" s="128"/>
      <c r="I1844" s="129"/>
      <c r="Q1844" s="120"/>
    </row>
    <row r="1845" spans="1:17" s="69" customFormat="1" x14ac:dyDescent="0.3">
      <c r="A1845" s="128"/>
      <c r="B1845" s="128"/>
      <c r="I1845" s="129"/>
      <c r="Q1845" s="120"/>
    </row>
    <row r="1846" spans="1:17" s="69" customFormat="1" x14ac:dyDescent="0.3">
      <c r="A1846" s="128"/>
      <c r="B1846" s="128"/>
      <c r="I1846" s="129"/>
      <c r="Q1846" s="120"/>
    </row>
    <row r="1847" spans="1:17" s="69" customFormat="1" x14ac:dyDescent="0.3">
      <c r="A1847" s="128"/>
      <c r="B1847" s="128"/>
      <c r="I1847" s="129"/>
      <c r="Q1847" s="120"/>
    </row>
    <row r="1848" spans="1:17" s="69" customFormat="1" x14ac:dyDescent="0.3">
      <c r="A1848" s="128"/>
      <c r="B1848" s="128"/>
      <c r="I1848" s="129"/>
      <c r="Q1848" s="120"/>
    </row>
    <row r="1849" spans="1:17" s="69" customFormat="1" x14ac:dyDescent="0.3">
      <c r="A1849" s="128"/>
      <c r="B1849" s="128"/>
      <c r="I1849" s="129"/>
      <c r="Q1849" s="120"/>
    </row>
    <row r="1850" spans="1:17" s="69" customFormat="1" x14ac:dyDescent="0.3">
      <c r="A1850" s="128"/>
      <c r="B1850" s="128"/>
      <c r="I1850" s="129"/>
      <c r="Q1850" s="120"/>
    </row>
    <row r="1851" spans="1:17" s="69" customFormat="1" x14ac:dyDescent="0.3">
      <c r="A1851" s="128"/>
      <c r="B1851" s="128"/>
      <c r="I1851" s="129"/>
      <c r="Q1851" s="120"/>
    </row>
    <row r="1852" spans="1:17" s="69" customFormat="1" x14ac:dyDescent="0.3">
      <c r="A1852" s="128"/>
      <c r="B1852" s="128"/>
      <c r="I1852" s="129"/>
      <c r="Q1852" s="120"/>
    </row>
    <row r="1853" spans="1:17" s="69" customFormat="1" x14ac:dyDescent="0.3">
      <c r="A1853" s="128"/>
      <c r="B1853" s="128"/>
      <c r="I1853" s="129"/>
      <c r="Q1853" s="120"/>
    </row>
    <row r="1854" spans="1:17" s="69" customFormat="1" x14ac:dyDescent="0.3">
      <c r="A1854" s="128"/>
      <c r="B1854" s="128"/>
      <c r="I1854" s="129"/>
      <c r="Q1854" s="120"/>
    </row>
    <row r="1855" spans="1:17" s="69" customFormat="1" x14ac:dyDescent="0.3">
      <c r="A1855" s="128"/>
      <c r="B1855" s="128"/>
      <c r="I1855" s="129"/>
      <c r="Q1855" s="120"/>
    </row>
    <row r="1856" spans="1:17" s="69" customFormat="1" x14ac:dyDescent="0.3">
      <c r="A1856" s="128"/>
      <c r="B1856" s="128"/>
      <c r="I1856" s="129"/>
      <c r="Q1856" s="120"/>
    </row>
    <row r="1857" spans="1:17" s="69" customFormat="1" x14ac:dyDescent="0.3">
      <c r="A1857" s="128"/>
      <c r="B1857" s="128"/>
      <c r="I1857" s="129"/>
      <c r="Q1857" s="120"/>
    </row>
    <row r="1858" spans="1:17" s="69" customFormat="1" x14ac:dyDescent="0.3">
      <c r="A1858" s="128"/>
      <c r="B1858" s="128"/>
      <c r="I1858" s="129"/>
      <c r="Q1858" s="120"/>
    </row>
    <row r="1859" spans="1:17" s="69" customFormat="1" x14ac:dyDescent="0.3">
      <c r="A1859" s="128"/>
      <c r="B1859" s="128"/>
      <c r="I1859" s="129"/>
      <c r="Q1859" s="120"/>
    </row>
    <row r="1860" spans="1:17" s="69" customFormat="1" x14ac:dyDescent="0.3">
      <c r="A1860" s="128"/>
      <c r="B1860" s="128"/>
      <c r="I1860" s="129"/>
      <c r="Q1860" s="120"/>
    </row>
    <row r="1861" spans="1:17" s="69" customFormat="1" x14ac:dyDescent="0.3">
      <c r="A1861" s="128"/>
      <c r="B1861" s="128"/>
      <c r="I1861" s="129"/>
      <c r="Q1861" s="120"/>
    </row>
    <row r="1862" spans="1:17" s="69" customFormat="1" x14ac:dyDescent="0.3">
      <c r="A1862" s="128"/>
      <c r="B1862" s="128"/>
      <c r="I1862" s="129"/>
      <c r="Q1862" s="120"/>
    </row>
    <row r="1863" spans="1:17" s="69" customFormat="1" x14ac:dyDescent="0.3">
      <c r="A1863" s="128"/>
      <c r="B1863" s="128"/>
      <c r="I1863" s="129"/>
      <c r="Q1863" s="120"/>
    </row>
    <row r="1864" spans="1:17" s="69" customFormat="1" x14ac:dyDescent="0.3">
      <c r="A1864" s="128"/>
      <c r="B1864" s="128"/>
      <c r="I1864" s="129"/>
      <c r="Q1864" s="120"/>
    </row>
    <row r="1865" spans="1:17" s="69" customFormat="1" x14ac:dyDescent="0.3">
      <c r="A1865" s="128"/>
      <c r="B1865" s="128"/>
      <c r="I1865" s="129"/>
      <c r="Q1865" s="120"/>
    </row>
    <row r="1866" spans="1:17" s="69" customFormat="1" x14ac:dyDescent="0.3">
      <c r="A1866" s="128"/>
      <c r="B1866" s="128"/>
      <c r="I1866" s="129"/>
      <c r="Q1866" s="120"/>
    </row>
    <row r="1867" spans="1:17" s="69" customFormat="1" x14ac:dyDescent="0.3">
      <c r="A1867" s="128"/>
      <c r="B1867" s="128"/>
      <c r="I1867" s="129"/>
      <c r="Q1867" s="120"/>
    </row>
    <row r="1868" spans="1:17" s="69" customFormat="1" x14ac:dyDescent="0.3">
      <c r="A1868" s="128"/>
      <c r="B1868" s="128"/>
      <c r="I1868" s="129"/>
      <c r="Q1868" s="120"/>
    </row>
    <row r="1869" spans="1:17" s="69" customFormat="1" x14ac:dyDescent="0.3">
      <c r="A1869" s="128"/>
      <c r="B1869" s="128"/>
      <c r="I1869" s="129"/>
      <c r="Q1869" s="120"/>
    </row>
    <row r="1870" spans="1:17" s="69" customFormat="1" x14ac:dyDescent="0.3">
      <c r="A1870" s="128"/>
      <c r="B1870" s="128"/>
      <c r="I1870" s="129"/>
      <c r="Q1870" s="120"/>
    </row>
    <row r="1871" spans="1:17" s="69" customFormat="1" x14ac:dyDescent="0.3">
      <c r="A1871" s="128"/>
      <c r="B1871" s="128"/>
      <c r="I1871" s="129"/>
      <c r="Q1871" s="120"/>
    </row>
    <row r="1872" spans="1:17" s="69" customFormat="1" x14ac:dyDescent="0.3">
      <c r="A1872" s="128"/>
      <c r="B1872" s="128"/>
      <c r="I1872" s="129"/>
      <c r="Q1872" s="120"/>
    </row>
    <row r="1873" spans="1:17" s="69" customFormat="1" x14ac:dyDescent="0.3">
      <c r="A1873" s="128"/>
      <c r="B1873" s="128"/>
      <c r="I1873" s="129"/>
      <c r="Q1873" s="120"/>
    </row>
    <row r="1874" spans="1:17" s="69" customFormat="1" x14ac:dyDescent="0.3">
      <c r="A1874" s="128"/>
      <c r="B1874" s="128"/>
      <c r="I1874" s="129"/>
      <c r="Q1874" s="120"/>
    </row>
    <row r="1875" spans="1:17" s="69" customFormat="1" x14ac:dyDescent="0.3">
      <c r="A1875" s="128"/>
      <c r="B1875" s="128"/>
      <c r="I1875" s="129"/>
      <c r="Q1875" s="120"/>
    </row>
    <row r="1876" spans="1:17" s="69" customFormat="1" x14ac:dyDescent="0.3">
      <c r="A1876" s="128"/>
      <c r="B1876" s="128"/>
      <c r="I1876" s="129"/>
      <c r="Q1876" s="120"/>
    </row>
    <row r="1877" spans="1:17" s="69" customFormat="1" x14ac:dyDescent="0.3">
      <c r="A1877" s="128"/>
      <c r="B1877" s="128"/>
      <c r="I1877" s="129"/>
      <c r="Q1877" s="120"/>
    </row>
    <row r="1878" spans="1:17" s="69" customFormat="1" x14ac:dyDescent="0.3">
      <c r="A1878" s="128"/>
      <c r="B1878" s="128"/>
      <c r="I1878" s="129"/>
      <c r="Q1878" s="120"/>
    </row>
    <row r="1879" spans="1:17" s="69" customFormat="1" x14ac:dyDescent="0.3">
      <c r="A1879" s="128"/>
      <c r="B1879" s="128"/>
      <c r="I1879" s="129"/>
      <c r="Q1879" s="120"/>
    </row>
    <row r="1880" spans="1:17" s="69" customFormat="1" x14ac:dyDescent="0.3">
      <c r="A1880" s="128"/>
      <c r="B1880" s="128"/>
      <c r="I1880" s="129"/>
      <c r="Q1880" s="120"/>
    </row>
    <row r="1881" spans="1:17" s="69" customFormat="1" x14ac:dyDescent="0.3">
      <c r="A1881" s="128"/>
      <c r="B1881" s="128"/>
      <c r="I1881" s="129"/>
      <c r="Q1881" s="120"/>
    </row>
    <row r="1882" spans="1:17" s="69" customFormat="1" x14ac:dyDescent="0.3">
      <c r="A1882" s="128"/>
      <c r="B1882" s="128"/>
      <c r="I1882" s="129"/>
      <c r="Q1882" s="120"/>
    </row>
    <row r="1883" spans="1:17" s="69" customFormat="1" x14ac:dyDescent="0.3">
      <c r="A1883" s="128"/>
      <c r="B1883" s="128"/>
      <c r="I1883" s="129"/>
      <c r="Q1883" s="120"/>
    </row>
    <row r="1884" spans="1:17" s="69" customFormat="1" x14ac:dyDescent="0.3">
      <c r="A1884" s="128"/>
      <c r="B1884" s="128"/>
      <c r="I1884" s="129"/>
      <c r="Q1884" s="120"/>
    </row>
    <row r="1885" spans="1:17" s="69" customFormat="1" x14ac:dyDescent="0.3">
      <c r="A1885" s="128"/>
      <c r="B1885" s="128"/>
      <c r="I1885" s="129"/>
      <c r="Q1885" s="120"/>
    </row>
    <row r="1886" spans="1:17" s="69" customFormat="1" x14ac:dyDescent="0.3">
      <c r="A1886" s="128"/>
      <c r="B1886" s="128"/>
      <c r="I1886" s="129"/>
      <c r="Q1886" s="120"/>
    </row>
    <row r="1887" spans="1:17" s="69" customFormat="1" x14ac:dyDescent="0.3">
      <c r="A1887" s="128"/>
      <c r="B1887" s="128"/>
      <c r="I1887" s="129"/>
      <c r="Q1887" s="120"/>
    </row>
    <row r="1888" spans="1:17" s="69" customFormat="1" x14ac:dyDescent="0.3">
      <c r="A1888" s="128"/>
      <c r="B1888" s="128"/>
      <c r="I1888" s="129"/>
      <c r="Q1888" s="120"/>
    </row>
    <row r="1889" spans="1:17" s="69" customFormat="1" x14ac:dyDescent="0.3">
      <c r="A1889" s="128"/>
      <c r="B1889" s="128"/>
      <c r="I1889" s="129"/>
      <c r="Q1889" s="120"/>
    </row>
    <row r="1890" spans="1:17" s="69" customFormat="1" x14ac:dyDescent="0.3">
      <c r="A1890" s="128"/>
      <c r="B1890" s="128"/>
      <c r="I1890" s="129"/>
      <c r="Q1890" s="120"/>
    </row>
    <row r="1891" spans="1:17" s="69" customFormat="1" x14ac:dyDescent="0.3">
      <c r="A1891" s="128"/>
      <c r="B1891" s="128"/>
      <c r="I1891" s="129"/>
      <c r="Q1891" s="120"/>
    </row>
    <row r="1892" spans="1:17" s="69" customFormat="1" x14ac:dyDescent="0.3">
      <c r="A1892" s="128"/>
      <c r="B1892" s="128"/>
      <c r="I1892" s="129"/>
      <c r="Q1892" s="120"/>
    </row>
    <row r="1893" spans="1:17" s="69" customFormat="1" x14ac:dyDescent="0.3">
      <c r="A1893" s="128"/>
      <c r="B1893" s="128"/>
      <c r="I1893" s="129"/>
      <c r="Q1893" s="120"/>
    </row>
    <row r="1894" spans="1:17" s="69" customFormat="1" x14ac:dyDescent="0.3">
      <c r="A1894" s="128"/>
      <c r="B1894" s="128"/>
      <c r="I1894" s="129"/>
      <c r="Q1894" s="120"/>
    </row>
    <row r="1895" spans="1:17" s="69" customFormat="1" x14ac:dyDescent="0.3">
      <c r="A1895" s="128"/>
      <c r="B1895" s="128"/>
      <c r="I1895" s="129"/>
      <c r="Q1895" s="120"/>
    </row>
    <row r="1896" spans="1:17" s="69" customFormat="1" x14ac:dyDescent="0.3">
      <c r="A1896" s="128"/>
      <c r="B1896" s="128"/>
      <c r="I1896" s="129"/>
      <c r="Q1896" s="120"/>
    </row>
    <row r="1897" spans="1:17" s="69" customFormat="1" x14ac:dyDescent="0.3">
      <c r="A1897" s="128"/>
      <c r="B1897" s="128"/>
      <c r="I1897" s="129"/>
      <c r="Q1897" s="120"/>
    </row>
    <row r="1898" spans="1:17" s="69" customFormat="1" x14ac:dyDescent="0.3">
      <c r="A1898" s="128"/>
      <c r="B1898" s="128"/>
      <c r="I1898" s="129"/>
      <c r="Q1898" s="120"/>
    </row>
    <row r="1899" spans="1:17" s="69" customFormat="1" x14ac:dyDescent="0.3">
      <c r="A1899" s="128"/>
      <c r="B1899" s="128"/>
      <c r="I1899" s="129"/>
      <c r="Q1899" s="120"/>
    </row>
    <row r="1900" spans="1:17" s="69" customFormat="1" x14ac:dyDescent="0.3">
      <c r="A1900" s="128"/>
      <c r="B1900" s="128"/>
      <c r="I1900" s="129"/>
      <c r="Q1900" s="120"/>
    </row>
    <row r="1901" spans="1:17" s="69" customFormat="1" x14ac:dyDescent="0.3">
      <c r="A1901" s="128"/>
      <c r="B1901" s="128"/>
      <c r="I1901" s="129"/>
      <c r="Q1901" s="120"/>
    </row>
    <row r="1902" spans="1:17" s="69" customFormat="1" x14ac:dyDescent="0.3">
      <c r="A1902" s="128"/>
      <c r="B1902" s="128"/>
      <c r="I1902" s="129"/>
      <c r="Q1902" s="120"/>
    </row>
    <row r="1903" spans="1:17" s="69" customFormat="1" x14ac:dyDescent="0.3">
      <c r="A1903" s="128"/>
      <c r="B1903" s="128"/>
      <c r="I1903" s="129"/>
      <c r="Q1903" s="120"/>
    </row>
    <row r="1904" spans="1:17" s="69" customFormat="1" x14ac:dyDescent="0.3">
      <c r="A1904" s="128"/>
      <c r="B1904" s="128"/>
      <c r="I1904" s="129"/>
      <c r="Q1904" s="120"/>
    </row>
    <row r="1905" spans="1:17" s="69" customFormat="1" x14ac:dyDescent="0.3">
      <c r="A1905" s="128"/>
      <c r="B1905" s="128"/>
      <c r="I1905" s="129"/>
      <c r="Q1905" s="120"/>
    </row>
    <row r="1906" spans="1:17" s="69" customFormat="1" x14ac:dyDescent="0.3">
      <c r="A1906" s="128"/>
      <c r="B1906" s="128"/>
      <c r="I1906" s="129"/>
      <c r="Q1906" s="120"/>
    </row>
    <row r="1907" spans="1:17" s="69" customFormat="1" x14ac:dyDescent="0.3">
      <c r="A1907" s="128"/>
      <c r="B1907" s="128"/>
      <c r="I1907" s="129"/>
      <c r="Q1907" s="120"/>
    </row>
    <row r="1908" spans="1:17" s="69" customFormat="1" x14ac:dyDescent="0.3">
      <c r="A1908" s="128"/>
      <c r="B1908" s="128"/>
      <c r="I1908" s="129"/>
      <c r="Q1908" s="120"/>
    </row>
    <row r="1909" spans="1:17" s="69" customFormat="1" x14ac:dyDescent="0.3">
      <c r="A1909" s="128"/>
      <c r="B1909" s="128"/>
      <c r="I1909" s="129"/>
      <c r="Q1909" s="120"/>
    </row>
    <row r="1910" spans="1:17" s="69" customFormat="1" x14ac:dyDescent="0.3">
      <c r="A1910" s="128"/>
      <c r="B1910" s="128"/>
      <c r="I1910" s="129"/>
      <c r="Q1910" s="120"/>
    </row>
    <row r="1911" spans="1:17" s="69" customFormat="1" x14ac:dyDescent="0.3">
      <c r="A1911" s="128"/>
      <c r="B1911" s="128"/>
      <c r="I1911" s="129"/>
      <c r="Q1911" s="120"/>
    </row>
    <row r="1912" spans="1:17" s="69" customFormat="1" x14ac:dyDescent="0.3">
      <c r="A1912" s="128"/>
      <c r="B1912" s="128"/>
      <c r="I1912" s="129"/>
      <c r="Q1912" s="120"/>
    </row>
    <row r="1913" spans="1:17" s="69" customFormat="1" x14ac:dyDescent="0.3">
      <c r="A1913" s="128"/>
      <c r="B1913" s="128"/>
      <c r="I1913" s="129"/>
      <c r="Q1913" s="120"/>
    </row>
    <row r="1914" spans="1:17" s="69" customFormat="1" x14ac:dyDescent="0.3">
      <c r="A1914" s="128"/>
      <c r="B1914" s="128"/>
      <c r="I1914" s="129"/>
      <c r="Q1914" s="120"/>
    </row>
    <row r="1915" spans="1:17" s="69" customFormat="1" x14ac:dyDescent="0.3">
      <c r="A1915" s="128"/>
      <c r="B1915" s="128"/>
      <c r="I1915" s="129"/>
      <c r="Q1915" s="120"/>
    </row>
    <row r="1916" spans="1:17" s="69" customFormat="1" x14ac:dyDescent="0.3">
      <c r="A1916" s="128"/>
      <c r="B1916" s="128"/>
      <c r="I1916" s="129"/>
      <c r="Q1916" s="120"/>
    </row>
    <row r="1917" spans="1:17" s="69" customFormat="1" x14ac:dyDescent="0.3">
      <c r="A1917" s="128"/>
      <c r="B1917" s="128"/>
      <c r="I1917" s="129"/>
      <c r="Q1917" s="120"/>
    </row>
    <row r="1918" spans="1:17" s="69" customFormat="1" x14ac:dyDescent="0.3">
      <c r="A1918" s="128"/>
      <c r="B1918" s="128"/>
      <c r="I1918" s="129"/>
      <c r="Q1918" s="120"/>
    </row>
    <row r="1919" spans="1:17" s="69" customFormat="1" x14ac:dyDescent="0.3">
      <c r="A1919" s="128"/>
      <c r="B1919" s="128"/>
      <c r="I1919" s="129"/>
      <c r="Q1919" s="120"/>
    </row>
    <row r="1920" spans="1:17" s="69" customFormat="1" x14ac:dyDescent="0.3">
      <c r="A1920" s="128"/>
      <c r="B1920" s="128"/>
      <c r="I1920" s="129"/>
      <c r="Q1920" s="120"/>
    </row>
    <row r="1921" spans="1:17" s="69" customFormat="1" x14ac:dyDescent="0.3">
      <c r="A1921" s="128"/>
      <c r="B1921" s="128"/>
      <c r="I1921" s="129"/>
      <c r="Q1921" s="120"/>
    </row>
    <row r="1922" spans="1:17" s="69" customFormat="1" x14ac:dyDescent="0.3">
      <c r="A1922" s="128"/>
      <c r="B1922" s="128"/>
      <c r="I1922" s="129"/>
      <c r="Q1922" s="120"/>
    </row>
    <row r="1923" spans="1:17" s="69" customFormat="1" x14ac:dyDescent="0.3">
      <c r="A1923" s="128"/>
      <c r="B1923" s="128"/>
      <c r="I1923" s="129"/>
      <c r="Q1923" s="120"/>
    </row>
    <row r="1924" spans="1:17" s="69" customFormat="1" x14ac:dyDescent="0.3">
      <c r="A1924" s="128"/>
      <c r="B1924" s="128"/>
      <c r="I1924" s="129"/>
      <c r="Q1924" s="120"/>
    </row>
    <row r="1925" spans="1:17" s="69" customFormat="1" x14ac:dyDescent="0.3">
      <c r="A1925" s="128"/>
      <c r="B1925" s="128"/>
      <c r="I1925" s="129"/>
      <c r="Q1925" s="120"/>
    </row>
    <row r="1926" spans="1:17" s="69" customFormat="1" x14ac:dyDescent="0.3">
      <c r="A1926" s="128"/>
      <c r="B1926" s="128"/>
      <c r="I1926" s="129"/>
      <c r="Q1926" s="120"/>
    </row>
    <row r="1927" spans="1:17" s="69" customFormat="1" x14ac:dyDescent="0.3">
      <c r="A1927" s="128"/>
      <c r="B1927" s="128"/>
      <c r="I1927" s="129"/>
      <c r="Q1927" s="120"/>
    </row>
    <row r="1928" spans="1:17" s="69" customFormat="1" x14ac:dyDescent="0.3">
      <c r="A1928" s="128"/>
      <c r="B1928" s="128"/>
      <c r="I1928" s="129"/>
      <c r="Q1928" s="120"/>
    </row>
    <row r="1929" spans="1:17" s="69" customFormat="1" x14ac:dyDescent="0.3">
      <c r="A1929" s="128"/>
      <c r="B1929" s="128"/>
      <c r="I1929" s="129"/>
      <c r="Q1929" s="120"/>
    </row>
    <row r="1930" spans="1:17" s="69" customFormat="1" x14ac:dyDescent="0.3">
      <c r="A1930" s="128"/>
      <c r="B1930" s="128"/>
      <c r="I1930" s="129"/>
      <c r="Q1930" s="120"/>
    </row>
    <row r="1931" spans="1:17" s="69" customFormat="1" x14ac:dyDescent="0.3">
      <c r="A1931" s="128"/>
      <c r="B1931" s="128"/>
      <c r="I1931" s="129"/>
      <c r="Q1931" s="120"/>
    </row>
    <row r="1932" spans="1:17" s="69" customFormat="1" x14ac:dyDescent="0.3">
      <c r="A1932" s="128"/>
      <c r="B1932" s="128"/>
      <c r="I1932" s="129"/>
      <c r="Q1932" s="120"/>
    </row>
    <row r="1933" spans="1:17" s="69" customFormat="1" x14ac:dyDescent="0.3">
      <c r="A1933" s="128"/>
      <c r="B1933" s="128"/>
      <c r="I1933" s="129"/>
      <c r="Q1933" s="120"/>
    </row>
    <row r="1934" spans="1:17" s="69" customFormat="1" x14ac:dyDescent="0.3">
      <c r="A1934" s="128"/>
      <c r="B1934" s="128"/>
      <c r="I1934" s="129"/>
      <c r="Q1934" s="120"/>
    </row>
    <row r="1935" spans="1:17" s="69" customFormat="1" x14ac:dyDescent="0.3">
      <c r="A1935" s="128"/>
      <c r="B1935" s="128"/>
      <c r="I1935" s="129"/>
      <c r="Q1935" s="120"/>
    </row>
    <row r="1936" spans="1:17" s="69" customFormat="1" x14ac:dyDescent="0.3">
      <c r="A1936" s="128"/>
      <c r="B1936" s="128"/>
      <c r="I1936" s="129"/>
      <c r="Q1936" s="120"/>
    </row>
    <row r="1937" spans="1:17" s="69" customFormat="1" x14ac:dyDescent="0.3">
      <c r="A1937" s="128"/>
      <c r="B1937" s="128"/>
      <c r="I1937" s="129"/>
      <c r="Q1937" s="120"/>
    </row>
    <row r="1938" spans="1:17" s="69" customFormat="1" x14ac:dyDescent="0.3">
      <c r="A1938" s="128"/>
      <c r="B1938" s="128"/>
      <c r="I1938" s="129"/>
      <c r="Q1938" s="120"/>
    </row>
    <row r="1939" spans="1:17" s="69" customFormat="1" x14ac:dyDescent="0.3">
      <c r="A1939" s="128"/>
      <c r="B1939" s="128"/>
      <c r="I1939" s="129"/>
      <c r="Q1939" s="120"/>
    </row>
    <row r="1940" spans="1:17" s="69" customFormat="1" x14ac:dyDescent="0.3">
      <c r="A1940" s="128"/>
      <c r="B1940" s="128"/>
      <c r="I1940" s="129"/>
      <c r="Q1940" s="120"/>
    </row>
    <row r="1941" spans="1:17" s="69" customFormat="1" x14ac:dyDescent="0.3">
      <c r="A1941" s="128"/>
      <c r="B1941" s="128"/>
      <c r="I1941" s="129"/>
      <c r="Q1941" s="120"/>
    </row>
    <row r="1942" spans="1:17" s="69" customFormat="1" x14ac:dyDescent="0.3">
      <c r="A1942" s="128"/>
      <c r="B1942" s="128"/>
      <c r="I1942" s="129"/>
      <c r="Q1942" s="120"/>
    </row>
    <row r="1943" spans="1:17" s="69" customFormat="1" x14ac:dyDescent="0.3">
      <c r="A1943" s="128"/>
      <c r="B1943" s="128"/>
      <c r="I1943" s="129"/>
      <c r="Q1943" s="120"/>
    </row>
    <row r="1944" spans="1:17" s="69" customFormat="1" x14ac:dyDescent="0.3">
      <c r="A1944" s="128"/>
      <c r="B1944" s="128"/>
      <c r="I1944" s="129"/>
      <c r="Q1944" s="120"/>
    </row>
    <row r="1945" spans="1:17" s="69" customFormat="1" x14ac:dyDescent="0.3">
      <c r="A1945" s="128"/>
      <c r="B1945" s="128"/>
      <c r="I1945" s="129"/>
      <c r="Q1945" s="120"/>
    </row>
    <row r="1946" spans="1:17" s="69" customFormat="1" x14ac:dyDescent="0.3">
      <c r="A1946" s="128"/>
      <c r="B1946" s="128"/>
      <c r="I1946" s="129"/>
      <c r="Q1946" s="120"/>
    </row>
    <row r="1947" spans="1:17" s="69" customFormat="1" x14ac:dyDescent="0.3">
      <c r="A1947" s="128"/>
      <c r="B1947" s="128"/>
      <c r="I1947" s="129"/>
      <c r="Q1947" s="120"/>
    </row>
    <row r="1948" spans="1:17" s="69" customFormat="1" x14ac:dyDescent="0.3">
      <c r="A1948" s="128"/>
      <c r="B1948" s="128"/>
      <c r="I1948" s="129"/>
      <c r="Q1948" s="120"/>
    </row>
    <row r="1949" spans="1:17" s="69" customFormat="1" x14ac:dyDescent="0.3">
      <c r="A1949" s="128"/>
      <c r="B1949" s="128"/>
      <c r="I1949" s="129"/>
      <c r="Q1949" s="120"/>
    </row>
    <row r="1950" spans="1:17" s="69" customFormat="1" x14ac:dyDescent="0.3">
      <c r="A1950" s="128"/>
      <c r="B1950" s="128"/>
      <c r="I1950" s="129"/>
      <c r="Q1950" s="120"/>
    </row>
    <row r="1951" spans="1:17" s="69" customFormat="1" x14ac:dyDescent="0.3">
      <c r="A1951" s="128"/>
      <c r="B1951" s="128"/>
      <c r="I1951" s="129"/>
      <c r="Q1951" s="120"/>
    </row>
    <row r="1952" spans="1:17" s="69" customFormat="1" x14ac:dyDescent="0.3">
      <c r="A1952" s="128"/>
      <c r="B1952" s="128"/>
      <c r="I1952" s="129"/>
      <c r="Q1952" s="120"/>
    </row>
    <row r="1953" spans="1:17" s="69" customFormat="1" x14ac:dyDescent="0.3">
      <c r="A1953" s="128"/>
      <c r="B1953" s="128"/>
      <c r="I1953" s="129"/>
      <c r="Q1953" s="120"/>
    </row>
    <row r="1954" spans="1:17" s="69" customFormat="1" x14ac:dyDescent="0.3">
      <c r="A1954" s="128"/>
      <c r="B1954" s="128"/>
      <c r="I1954" s="129"/>
      <c r="Q1954" s="120"/>
    </row>
    <row r="1955" spans="1:17" s="69" customFormat="1" x14ac:dyDescent="0.3">
      <c r="A1955" s="128"/>
      <c r="B1955" s="128"/>
      <c r="I1955" s="129"/>
      <c r="Q1955" s="120"/>
    </row>
    <row r="1956" spans="1:17" s="69" customFormat="1" x14ac:dyDescent="0.3">
      <c r="A1956" s="128"/>
      <c r="B1956" s="128"/>
      <c r="I1956" s="129"/>
      <c r="Q1956" s="120"/>
    </row>
    <row r="1957" spans="1:17" s="69" customFormat="1" x14ac:dyDescent="0.3">
      <c r="A1957" s="128"/>
      <c r="B1957" s="128"/>
      <c r="I1957" s="129"/>
      <c r="Q1957" s="120"/>
    </row>
    <row r="1958" spans="1:17" s="69" customFormat="1" x14ac:dyDescent="0.3">
      <c r="A1958" s="128"/>
      <c r="B1958" s="128"/>
      <c r="I1958" s="129"/>
      <c r="Q1958" s="120"/>
    </row>
    <row r="1959" spans="1:17" s="69" customFormat="1" x14ac:dyDescent="0.3">
      <c r="A1959" s="128"/>
      <c r="B1959" s="128"/>
      <c r="I1959" s="129"/>
      <c r="Q1959" s="120"/>
    </row>
    <row r="1960" spans="1:17" s="69" customFormat="1" x14ac:dyDescent="0.3">
      <c r="A1960" s="128"/>
      <c r="B1960" s="128"/>
      <c r="I1960" s="129"/>
      <c r="Q1960" s="120"/>
    </row>
    <row r="1961" spans="1:17" s="69" customFormat="1" x14ac:dyDescent="0.3">
      <c r="A1961" s="128"/>
      <c r="B1961" s="128"/>
      <c r="I1961" s="129"/>
      <c r="Q1961" s="120"/>
    </row>
    <row r="1962" spans="1:17" s="69" customFormat="1" x14ac:dyDescent="0.3">
      <c r="A1962" s="128"/>
      <c r="B1962" s="128"/>
      <c r="I1962" s="129"/>
      <c r="Q1962" s="120"/>
    </row>
    <row r="1963" spans="1:17" s="69" customFormat="1" x14ac:dyDescent="0.3">
      <c r="A1963" s="128"/>
      <c r="B1963" s="128"/>
      <c r="I1963" s="129"/>
      <c r="Q1963" s="120"/>
    </row>
    <row r="1964" spans="1:17" s="69" customFormat="1" x14ac:dyDescent="0.3">
      <c r="A1964" s="128"/>
      <c r="B1964" s="128"/>
      <c r="I1964" s="129"/>
      <c r="Q1964" s="120"/>
    </row>
    <row r="1965" spans="1:17" s="69" customFormat="1" x14ac:dyDescent="0.3">
      <c r="A1965" s="128"/>
      <c r="B1965" s="128"/>
      <c r="I1965" s="129"/>
      <c r="Q1965" s="120"/>
    </row>
    <row r="1966" spans="1:17" s="69" customFormat="1" x14ac:dyDescent="0.3">
      <c r="A1966" s="128"/>
      <c r="B1966" s="128"/>
      <c r="I1966" s="129"/>
      <c r="Q1966" s="120"/>
    </row>
    <row r="1967" spans="1:17" s="69" customFormat="1" x14ac:dyDescent="0.3">
      <c r="A1967" s="128"/>
      <c r="B1967" s="128"/>
      <c r="I1967" s="129"/>
      <c r="Q1967" s="120"/>
    </row>
    <row r="1968" spans="1:17" s="69" customFormat="1" x14ac:dyDescent="0.3">
      <c r="A1968" s="128"/>
      <c r="B1968" s="128"/>
      <c r="I1968" s="129"/>
      <c r="Q1968" s="120"/>
    </row>
    <row r="1969" spans="1:17" s="69" customFormat="1" x14ac:dyDescent="0.3">
      <c r="A1969" s="128"/>
      <c r="B1969" s="128"/>
      <c r="I1969" s="129"/>
      <c r="Q1969" s="120"/>
    </row>
    <row r="1970" spans="1:17" s="69" customFormat="1" x14ac:dyDescent="0.3">
      <c r="A1970" s="128"/>
      <c r="B1970" s="128"/>
      <c r="I1970" s="129"/>
      <c r="Q1970" s="120"/>
    </row>
    <row r="1971" spans="1:17" s="69" customFormat="1" x14ac:dyDescent="0.3">
      <c r="A1971" s="128"/>
      <c r="B1971" s="128"/>
      <c r="I1971" s="129"/>
      <c r="Q1971" s="120"/>
    </row>
    <row r="1972" spans="1:17" s="69" customFormat="1" x14ac:dyDescent="0.3">
      <c r="A1972" s="128"/>
      <c r="B1972" s="128"/>
      <c r="I1972" s="129"/>
      <c r="Q1972" s="120"/>
    </row>
    <row r="1973" spans="1:17" s="69" customFormat="1" x14ac:dyDescent="0.3">
      <c r="A1973" s="128"/>
      <c r="B1973" s="128"/>
      <c r="I1973" s="129"/>
      <c r="Q1973" s="120"/>
    </row>
    <row r="1974" spans="1:17" s="69" customFormat="1" x14ac:dyDescent="0.3">
      <c r="A1974" s="128"/>
      <c r="B1974" s="128"/>
      <c r="I1974" s="129"/>
      <c r="Q1974" s="120"/>
    </row>
    <row r="1975" spans="1:17" s="69" customFormat="1" x14ac:dyDescent="0.3">
      <c r="A1975" s="128"/>
      <c r="B1975" s="128"/>
      <c r="I1975" s="129"/>
      <c r="Q1975" s="120"/>
    </row>
    <row r="1976" spans="1:17" s="69" customFormat="1" x14ac:dyDescent="0.3">
      <c r="A1976" s="128"/>
      <c r="B1976" s="128"/>
      <c r="I1976" s="129"/>
      <c r="Q1976" s="120"/>
    </row>
    <row r="1977" spans="1:17" s="69" customFormat="1" x14ac:dyDescent="0.3">
      <c r="A1977" s="128"/>
      <c r="B1977" s="128"/>
      <c r="I1977" s="129"/>
      <c r="Q1977" s="120"/>
    </row>
    <row r="1978" spans="1:17" s="69" customFormat="1" x14ac:dyDescent="0.3">
      <c r="A1978" s="128"/>
      <c r="B1978" s="128"/>
      <c r="I1978" s="129"/>
      <c r="Q1978" s="120"/>
    </row>
    <row r="1979" spans="1:17" s="69" customFormat="1" x14ac:dyDescent="0.3">
      <c r="A1979" s="128"/>
      <c r="B1979" s="128"/>
      <c r="I1979" s="129"/>
      <c r="Q1979" s="120"/>
    </row>
    <row r="1980" spans="1:17" s="69" customFormat="1" x14ac:dyDescent="0.3">
      <c r="A1980" s="128"/>
      <c r="B1980" s="128"/>
      <c r="I1980" s="129"/>
      <c r="Q1980" s="120"/>
    </row>
    <row r="1981" spans="1:17" s="69" customFormat="1" x14ac:dyDescent="0.3">
      <c r="A1981" s="128"/>
      <c r="B1981" s="128"/>
      <c r="I1981" s="129"/>
      <c r="Q1981" s="120"/>
    </row>
    <row r="1982" spans="1:17" s="69" customFormat="1" x14ac:dyDescent="0.3">
      <c r="A1982" s="128"/>
      <c r="B1982" s="128"/>
      <c r="I1982" s="129"/>
      <c r="Q1982" s="120"/>
    </row>
    <row r="1983" spans="1:17" s="69" customFormat="1" x14ac:dyDescent="0.3">
      <c r="A1983" s="128"/>
      <c r="B1983" s="128"/>
      <c r="I1983" s="129"/>
      <c r="Q1983" s="120"/>
    </row>
    <row r="1984" spans="1:17" s="69" customFormat="1" x14ac:dyDescent="0.3">
      <c r="A1984" s="128"/>
      <c r="B1984" s="128"/>
      <c r="I1984" s="129"/>
      <c r="Q1984" s="120"/>
    </row>
    <row r="1985" spans="1:17" s="69" customFormat="1" x14ac:dyDescent="0.3">
      <c r="A1985" s="128"/>
      <c r="B1985" s="128"/>
      <c r="I1985" s="129"/>
      <c r="Q1985" s="120"/>
    </row>
    <row r="1986" spans="1:17" s="69" customFormat="1" x14ac:dyDescent="0.3">
      <c r="A1986" s="128"/>
      <c r="B1986" s="128"/>
      <c r="I1986" s="129"/>
      <c r="Q1986" s="120"/>
    </row>
    <row r="1987" spans="1:17" s="69" customFormat="1" x14ac:dyDescent="0.3">
      <c r="A1987" s="128"/>
      <c r="B1987" s="128"/>
      <c r="I1987" s="129"/>
      <c r="Q1987" s="120"/>
    </row>
    <row r="1988" spans="1:17" s="69" customFormat="1" x14ac:dyDescent="0.3">
      <c r="A1988" s="128"/>
      <c r="B1988" s="128"/>
      <c r="I1988" s="129"/>
      <c r="Q1988" s="120"/>
    </row>
    <row r="1989" spans="1:17" s="69" customFormat="1" x14ac:dyDescent="0.3">
      <c r="A1989" s="128"/>
      <c r="B1989" s="128"/>
      <c r="I1989" s="129"/>
      <c r="Q1989" s="120"/>
    </row>
    <row r="1990" spans="1:17" s="69" customFormat="1" x14ac:dyDescent="0.3">
      <c r="A1990" s="128"/>
      <c r="B1990" s="128"/>
      <c r="I1990" s="129"/>
      <c r="Q1990" s="120"/>
    </row>
    <row r="1991" spans="1:17" s="69" customFormat="1" x14ac:dyDescent="0.3">
      <c r="A1991" s="128"/>
      <c r="B1991" s="128"/>
      <c r="I1991" s="129"/>
      <c r="Q1991" s="120"/>
    </row>
    <row r="1992" spans="1:17" s="69" customFormat="1" x14ac:dyDescent="0.3">
      <c r="A1992" s="128"/>
      <c r="B1992" s="128"/>
      <c r="I1992" s="129"/>
      <c r="Q1992" s="120"/>
    </row>
    <row r="1993" spans="1:17" s="69" customFormat="1" x14ac:dyDescent="0.3">
      <c r="A1993" s="128"/>
      <c r="B1993" s="128"/>
      <c r="I1993" s="129"/>
      <c r="Q1993" s="120"/>
    </row>
    <row r="1994" spans="1:17" s="69" customFormat="1" x14ac:dyDescent="0.3">
      <c r="A1994" s="128"/>
      <c r="B1994" s="128"/>
      <c r="I1994" s="129"/>
      <c r="Q1994" s="120"/>
    </row>
    <row r="1995" spans="1:17" s="69" customFormat="1" x14ac:dyDescent="0.3">
      <c r="A1995" s="128"/>
      <c r="B1995" s="128"/>
      <c r="I1995" s="129"/>
      <c r="Q1995" s="120"/>
    </row>
    <row r="1996" spans="1:17" s="69" customFormat="1" x14ac:dyDescent="0.3">
      <c r="A1996" s="128"/>
      <c r="B1996" s="128"/>
      <c r="I1996" s="129"/>
      <c r="Q1996" s="120"/>
    </row>
    <row r="1997" spans="1:17" s="69" customFormat="1" x14ac:dyDescent="0.3">
      <c r="A1997" s="128"/>
      <c r="B1997" s="128"/>
      <c r="I1997" s="129"/>
      <c r="Q1997" s="120"/>
    </row>
    <row r="1998" spans="1:17" s="69" customFormat="1" x14ac:dyDescent="0.3">
      <c r="A1998" s="128"/>
      <c r="B1998" s="128"/>
      <c r="I1998" s="129"/>
      <c r="Q1998" s="120"/>
    </row>
    <row r="1999" spans="1:17" s="69" customFormat="1" x14ac:dyDescent="0.3">
      <c r="A1999" s="128"/>
      <c r="B1999" s="128"/>
      <c r="I1999" s="129"/>
      <c r="Q1999" s="120"/>
    </row>
    <row r="2000" spans="1:17" s="69" customFormat="1" x14ac:dyDescent="0.3">
      <c r="A2000" s="128"/>
      <c r="B2000" s="128"/>
      <c r="I2000" s="129"/>
      <c r="Q2000" s="120"/>
    </row>
    <row r="2001" spans="1:17" s="69" customFormat="1" x14ac:dyDescent="0.3">
      <c r="A2001" s="128"/>
      <c r="B2001" s="128"/>
      <c r="I2001" s="129"/>
      <c r="Q2001" s="120"/>
    </row>
    <row r="2002" spans="1:17" s="69" customFormat="1" x14ac:dyDescent="0.3">
      <c r="A2002" s="128"/>
      <c r="B2002" s="128"/>
      <c r="I2002" s="129"/>
      <c r="Q2002" s="120"/>
    </row>
    <row r="2003" spans="1:17" s="69" customFormat="1" x14ac:dyDescent="0.3">
      <c r="A2003" s="128"/>
      <c r="B2003" s="128"/>
      <c r="I2003" s="129"/>
      <c r="Q2003" s="120"/>
    </row>
    <row r="2004" spans="1:17" s="69" customFormat="1" x14ac:dyDescent="0.3">
      <c r="A2004" s="128"/>
      <c r="B2004" s="128"/>
      <c r="I2004" s="129"/>
      <c r="Q2004" s="120"/>
    </row>
    <row r="2005" spans="1:17" s="69" customFormat="1" x14ac:dyDescent="0.3">
      <c r="A2005" s="128"/>
      <c r="B2005" s="128"/>
      <c r="I2005" s="129"/>
      <c r="Q2005" s="120"/>
    </row>
    <row r="2006" spans="1:17" s="69" customFormat="1" x14ac:dyDescent="0.3">
      <c r="A2006" s="128"/>
      <c r="B2006" s="128"/>
      <c r="I2006" s="129"/>
      <c r="Q2006" s="120"/>
    </row>
    <row r="2007" spans="1:17" s="69" customFormat="1" x14ac:dyDescent="0.3">
      <c r="A2007" s="128"/>
      <c r="B2007" s="128"/>
      <c r="I2007" s="129"/>
      <c r="Q2007" s="120"/>
    </row>
    <row r="2008" spans="1:17" s="69" customFormat="1" x14ac:dyDescent="0.3">
      <c r="A2008" s="128"/>
      <c r="B2008" s="128"/>
      <c r="I2008" s="129"/>
      <c r="Q2008" s="120"/>
    </row>
    <row r="2009" spans="1:17" s="69" customFormat="1" x14ac:dyDescent="0.3">
      <c r="A2009" s="128"/>
      <c r="B2009" s="128"/>
      <c r="I2009" s="129"/>
      <c r="Q2009" s="120"/>
    </row>
    <row r="2010" spans="1:17" s="69" customFormat="1" x14ac:dyDescent="0.3">
      <c r="A2010" s="128"/>
      <c r="B2010" s="128"/>
      <c r="I2010" s="129"/>
      <c r="Q2010" s="120"/>
    </row>
    <row r="2011" spans="1:17" s="69" customFormat="1" x14ac:dyDescent="0.3">
      <c r="A2011" s="128"/>
      <c r="B2011" s="128"/>
      <c r="I2011" s="129"/>
      <c r="Q2011" s="120"/>
    </row>
    <row r="2012" spans="1:17" s="69" customFormat="1" x14ac:dyDescent="0.3">
      <c r="A2012" s="128"/>
      <c r="B2012" s="128"/>
      <c r="I2012" s="129"/>
      <c r="Q2012" s="120"/>
    </row>
    <row r="2013" spans="1:17" s="69" customFormat="1" x14ac:dyDescent="0.3">
      <c r="A2013" s="128"/>
      <c r="B2013" s="128"/>
      <c r="I2013" s="129"/>
      <c r="Q2013" s="120"/>
    </row>
    <row r="2014" spans="1:17" s="69" customFormat="1" x14ac:dyDescent="0.3">
      <c r="A2014" s="128"/>
      <c r="B2014" s="128"/>
      <c r="I2014" s="129"/>
      <c r="Q2014" s="120"/>
    </row>
    <row r="2015" spans="1:17" s="69" customFormat="1" x14ac:dyDescent="0.3">
      <c r="A2015" s="128"/>
      <c r="B2015" s="128"/>
      <c r="I2015" s="129"/>
      <c r="Q2015" s="120"/>
    </row>
    <row r="2016" spans="1:17" s="69" customFormat="1" x14ac:dyDescent="0.3">
      <c r="A2016" s="128"/>
      <c r="B2016" s="128"/>
      <c r="I2016" s="129"/>
      <c r="Q2016" s="120"/>
    </row>
    <row r="2017" spans="1:17" s="69" customFormat="1" x14ac:dyDescent="0.3">
      <c r="A2017" s="128"/>
      <c r="B2017" s="128"/>
      <c r="I2017" s="129"/>
      <c r="Q2017" s="120"/>
    </row>
    <row r="2018" spans="1:17" s="69" customFormat="1" x14ac:dyDescent="0.3">
      <c r="A2018" s="128"/>
      <c r="B2018" s="128"/>
      <c r="I2018" s="129"/>
      <c r="Q2018" s="120"/>
    </row>
    <row r="2019" spans="1:17" s="69" customFormat="1" x14ac:dyDescent="0.3">
      <c r="A2019" s="128"/>
      <c r="B2019" s="128"/>
      <c r="I2019" s="129"/>
      <c r="Q2019" s="120"/>
    </row>
    <row r="2020" spans="1:17" s="69" customFormat="1" x14ac:dyDescent="0.3">
      <c r="A2020" s="128"/>
      <c r="B2020" s="128"/>
      <c r="I2020" s="129"/>
      <c r="Q2020" s="120"/>
    </row>
    <row r="2021" spans="1:17" s="69" customFormat="1" x14ac:dyDescent="0.3">
      <c r="A2021" s="128"/>
      <c r="B2021" s="128"/>
      <c r="I2021" s="129"/>
      <c r="Q2021" s="120"/>
    </row>
    <row r="2022" spans="1:17" s="69" customFormat="1" x14ac:dyDescent="0.3">
      <c r="A2022" s="128"/>
      <c r="B2022" s="128"/>
      <c r="I2022" s="129"/>
      <c r="Q2022" s="120"/>
    </row>
    <row r="2023" spans="1:17" s="69" customFormat="1" x14ac:dyDescent="0.3">
      <c r="A2023" s="128"/>
      <c r="B2023" s="128"/>
      <c r="I2023" s="129"/>
      <c r="Q2023" s="120"/>
    </row>
    <row r="2024" spans="1:17" s="69" customFormat="1" x14ac:dyDescent="0.3">
      <c r="A2024" s="128"/>
      <c r="B2024" s="128"/>
      <c r="I2024" s="129"/>
      <c r="Q2024" s="120"/>
    </row>
    <row r="2025" spans="1:17" s="69" customFormat="1" x14ac:dyDescent="0.3">
      <c r="A2025" s="128"/>
      <c r="B2025" s="128"/>
      <c r="I2025" s="129"/>
      <c r="Q2025" s="120"/>
    </row>
    <row r="2026" spans="1:17" s="69" customFormat="1" x14ac:dyDescent="0.3">
      <c r="A2026" s="128"/>
      <c r="B2026" s="128"/>
      <c r="I2026" s="129"/>
      <c r="Q2026" s="120"/>
    </row>
    <row r="2027" spans="1:17" s="69" customFormat="1" x14ac:dyDescent="0.3">
      <c r="A2027" s="128"/>
      <c r="B2027" s="128"/>
      <c r="I2027" s="129"/>
      <c r="Q2027" s="120"/>
    </row>
    <row r="2028" spans="1:17" s="69" customFormat="1" x14ac:dyDescent="0.3">
      <c r="A2028" s="128"/>
      <c r="B2028" s="128"/>
      <c r="I2028" s="129"/>
      <c r="Q2028" s="120"/>
    </row>
    <row r="2029" spans="1:17" s="69" customFormat="1" x14ac:dyDescent="0.3">
      <c r="A2029" s="128"/>
      <c r="B2029" s="128"/>
      <c r="I2029" s="129"/>
      <c r="Q2029" s="120"/>
    </row>
    <row r="2030" spans="1:17" s="69" customFormat="1" x14ac:dyDescent="0.3">
      <c r="A2030" s="128"/>
      <c r="B2030" s="128"/>
      <c r="I2030" s="129"/>
      <c r="Q2030" s="120"/>
    </row>
    <row r="2031" spans="1:17" s="69" customFormat="1" x14ac:dyDescent="0.3">
      <c r="A2031" s="128"/>
      <c r="B2031" s="128"/>
      <c r="I2031" s="129"/>
      <c r="Q2031" s="120"/>
    </row>
    <row r="2032" spans="1:17" s="69" customFormat="1" x14ac:dyDescent="0.3">
      <c r="A2032" s="128"/>
      <c r="B2032" s="128"/>
      <c r="I2032" s="129"/>
      <c r="Q2032" s="120"/>
    </row>
    <row r="2033" spans="1:17" s="69" customFormat="1" x14ac:dyDescent="0.3">
      <c r="A2033" s="128"/>
      <c r="B2033" s="128"/>
      <c r="I2033" s="129"/>
      <c r="Q2033" s="120"/>
    </row>
    <row r="2034" spans="1:17" s="69" customFormat="1" x14ac:dyDescent="0.3">
      <c r="A2034" s="128"/>
      <c r="B2034" s="128"/>
      <c r="I2034" s="129"/>
      <c r="Q2034" s="120"/>
    </row>
    <row r="2035" spans="1:17" s="69" customFormat="1" x14ac:dyDescent="0.3">
      <c r="A2035" s="128"/>
      <c r="B2035" s="128"/>
      <c r="I2035" s="129"/>
      <c r="Q2035" s="120"/>
    </row>
    <row r="2036" spans="1:17" s="69" customFormat="1" x14ac:dyDescent="0.3">
      <c r="A2036" s="128"/>
      <c r="B2036" s="128"/>
      <c r="I2036" s="129"/>
      <c r="Q2036" s="120"/>
    </row>
    <row r="2037" spans="1:17" s="69" customFormat="1" x14ac:dyDescent="0.3">
      <c r="A2037" s="128"/>
      <c r="B2037" s="128"/>
      <c r="I2037" s="129"/>
      <c r="Q2037" s="120"/>
    </row>
    <row r="2038" spans="1:17" s="69" customFormat="1" x14ac:dyDescent="0.3">
      <c r="A2038" s="128"/>
      <c r="B2038" s="128"/>
      <c r="I2038" s="129"/>
      <c r="Q2038" s="120"/>
    </row>
    <row r="2039" spans="1:17" s="69" customFormat="1" x14ac:dyDescent="0.3">
      <c r="A2039" s="128"/>
      <c r="B2039" s="128"/>
      <c r="I2039" s="129"/>
      <c r="Q2039" s="120"/>
    </row>
    <row r="2040" spans="1:17" s="69" customFormat="1" x14ac:dyDescent="0.3">
      <c r="A2040" s="128"/>
      <c r="B2040" s="128"/>
      <c r="I2040" s="129"/>
      <c r="Q2040" s="120"/>
    </row>
    <row r="2041" spans="1:17" s="69" customFormat="1" x14ac:dyDescent="0.3">
      <c r="A2041" s="128"/>
      <c r="B2041" s="128"/>
      <c r="I2041" s="129"/>
      <c r="Q2041" s="120"/>
    </row>
    <row r="2042" spans="1:17" s="69" customFormat="1" x14ac:dyDescent="0.3">
      <c r="A2042" s="128"/>
      <c r="B2042" s="128"/>
      <c r="I2042" s="129"/>
      <c r="Q2042" s="120"/>
    </row>
    <row r="2043" spans="1:17" s="69" customFormat="1" x14ac:dyDescent="0.3">
      <c r="A2043" s="128"/>
      <c r="B2043" s="128"/>
      <c r="I2043" s="129"/>
      <c r="Q2043" s="120"/>
    </row>
    <row r="2044" spans="1:17" s="69" customFormat="1" x14ac:dyDescent="0.3">
      <c r="A2044" s="128"/>
      <c r="B2044" s="128"/>
      <c r="I2044" s="129"/>
      <c r="Q2044" s="120"/>
    </row>
    <row r="2045" spans="1:17" s="69" customFormat="1" x14ac:dyDescent="0.3">
      <c r="A2045" s="128"/>
      <c r="B2045" s="128"/>
      <c r="I2045" s="129"/>
      <c r="Q2045" s="120"/>
    </row>
    <row r="2046" spans="1:17" s="69" customFormat="1" x14ac:dyDescent="0.3">
      <c r="A2046" s="128"/>
      <c r="B2046" s="128"/>
      <c r="I2046" s="129"/>
      <c r="Q2046" s="120"/>
    </row>
    <row r="2047" spans="1:17" s="69" customFormat="1" x14ac:dyDescent="0.3">
      <c r="A2047" s="128"/>
      <c r="B2047" s="128"/>
      <c r="I2047" s="129"/>
      <c r="Q2047" s="120"/>
    </row>
    <row r="2048" spans="1:17" x14ac:dyDescent="0.3">
      <c r="K2048" s="107"/>
      <c r="M2048" s="115"/>
    </row>
  </sheetData>
  <mergeCells count="18">
    <mergeCell ref="H114:I114"/>
    <mergeCell ref="H128:I128"/>
    <mergeCell ref="H141:I141"/>
    <mergeCell ref="H15:I15"/>
    <mergeCell ref="H28:I28"/>
    <mergeCell ref="H41:I41"/>
    <mergeCell ref="H54:I54"/>
    <mergeCell ref="H67:I67"/>
    <mergeCell ref="H80:I80"/>
    <mergeCell ref="H93:I93"/>
    <mergeCell ref="H106:I106"/>
    <mergeCell ref="C2:D2"/>
    <mergeCell ref="C3:D3"/>
    <mergeCell ref="A1:Q1"/>
    <mergeCell ref="J6:K6"/>
    <mergeCell ref="A5:Q5"/>
    <mergeCell ref="L6:M6"/>
    <mergeCell ref="N6:Q6"/>
  </mergeCells>
  <phoneticPr fontId="7" type="noConversion"/>
  <pageMargins left="0.7" right="0.7" top="0.75" bottom="0.75" header="0.3" footer="0.3"/>
  <pageSetup paperSize="9" scale="3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18757-2BA0-4A67-A1AD-2FD7077F63E8}">
  <sheetPr>
    <pageSetUpPr fitToPage="1"/>
  </sheetPr>
  <dimension ref="A1:AMH29"/>
  <sheetViews>
    <sheetView zoomScale="55" zoomScaleNormal="55" workbookViewId="0">
      <selection sqref="A1:N30"/>
    </sheetView>
  </sheetViews>
  <sheetFormatPr baseColWidth="10" defaultColWidth="11.44140625" defaultRowHeight="14.4" x14ac:dyDescent="0.3"/>
  <cols>
    <col min="1" max="1" width="15.6640625" style="19" customWidth="1"/>
    <col min="2" max="2" width="22.21875" style="19" customWidth="1"/>
    <col min="3" max="3" width="18.77734375" style="19" customWidth="1"/>
    <col min="4" max="4" width="26.88671875" style="19" customWidth="1"/>
    <col min="5" max="5" width="11.21875" style="19" bestFit="1" customWidth="1"/>
    <col min="6" max="6" width="82" style="37" customWidth="1"/>
    <col min="7" max="7" width="16.44140625" style="19" bestFit="1" customWidth="1"/>
    <col min="8" max="8" width="12.88671875" style="19" customWidth="1"/>
    <col min="9" max="10" width="16.44140625" style="19" bestFit="1" customWidth="1"/>
    <col min="11" max="11" width="36.77734375" style="19" customWidth="1"/>
    <col min="12" max="12" width="14.77734375" style="19" customWidth="1"/>
    <col min="13" max="13" width="15.21875" style="19" bestFit="1" customWidth="1"/>
    <col min="14" max="14" width="38.21875" style="19" bestFit="1" customWidth="1"/>
    <col min="15" max="15" width="11.21875" style="19" customWidth="1"/>
    <col min="16" max="16" width="17.44140625" style="19" customWidth="1"/>
    <col min="17" max="17" width="27" style="19" customWidth="1"/>
    <col min="18" max="1022" width="11.44140625" style="19"/>
    <col min="1023" max="16384" width="11.44140625" style="18"/>
  </cols>
  <sheetData>
    <row r="1" spans="1:1022" ht="35.549999999999997" customHeight="1" thickBot="1" x14ac:dyDescent="0.35">
      <c r="A1" s="480" t="s">
        <v>0</v>
      </c>
      <c r="B1" s="481"/>
      <c r="C1" s="481"/>
      <c r="D1" s="481"/>
      <c r="E1" s="481"/>
      <c r="F1" s="509"/>
      <c r="G1" s="509"/>
      <c r="H1" s="509"/>
      <c r="I1" s="481"/>
      <c r="J1" s="481"/>
      <c r="K1" s="481"/>
      <c r="L1" s="481"/>
      <c r="M1" s="481"/>
      <c r="N1" s="482"/>
    </row>
    <row r="2" spans="1:1022" s="21" customFormat="1" ht="22.05" customHeight="1" thickBot="1" x14ac:dyDescent="0.35">
      <c r="A2" s="359" t="s">
        <v>29</v>
      </c>
      <c r="B2" s="359"/>
      <c r="C2" s="516"/>
      <c r="D2" s="517"/>
      <c r="E2" s="355"/>
      <c r="F2" s="357" t="s">
        <v>81</v>
      </c>
      <c r="G2" s="362" t="s">
        <v>164</v>
      </c>
      <c r="H2" s="363" t="s">
        <v>165</v>
      </c>
      <c r="I2" s="355"/>
      <c r="J2" s="355"/>
      <c r="K2" s="355"/>
      <c r="L2" s="355"/>
      <c r="M2" s="355"/>
      <c r="N2" s="355"/>
    </row>
    <row r="3" spans="1:1022" ht="28.2" thickBot="1" x14ac:dyDescent="0.35">
      <c r="A3" s="359" t="s">
        <v>30</v>
      </c>
      <c r="B3" s="359"/>
      <c r="C3" s="478"/>
      <c r="D3" s="479"/>
      <c r="E3" s="356"/>
      <c r="F3" s="360" t="s">
        <v>82</v>
      </c>
      <c r="G3" s="364" t="s">
        <v>166</v>
      </c>
      <c r="H3" s="365" t="s">
        <v>167</v>
      </c>
      <c r="I3" s="356"/>
      <c r="J3" s="356"/>
      <c r="K3" s="356"/>
      <c r="L3" s="356"/>
      <c r="M3" s="356"/>
      <c r="N3" s="356"/>
    </row>
    <row r="4" spans="1:1022" ht="28.2" customHeight="1" thickBot="1" x14ac:dyDescent="0.35">
      <c r="G4" s="361"/>
    </row>
    <row r="5" spans="1:1022" ht="33" customHeight="1" thickBot="1" x14ac:dyDescent="0.35">
      <c r="A5" s="506" t="s">
        <v>185</v>
      </c>
      <c r="B5" s="507"/>
      <c r="C5" s="507"/>
      <c r="D5" s="507"/>
      <c r="E5" s="507"/>
      <c r="F5" s="507"/>
      <c r="G5" s="507"/>
      <c r="H5" s="507"/>
      <c r="I5" s="507"/>
      <c r="J5" s="507"/>
      <c r="K5" s="507"/>
      <c r="L5" s="507"/>
      <c r="M5" s="507"/>
      <c r="N5" s="508"/>
    </row>
    <row r="6" spans="1:1022" s="351" customFormat="1" ht="33" customHeight="1" thickBot="1" x14ac:dyDescent="0.35">
      <c r="A6" s="352"/>
      <c r="B6" s="354"/>
      <c r="C6" s="354"/>
      <c r="D6" s="354"/>
      <c r="E6" s="354"/>
      <c r="F6" s="354"/>
      <c r="G6" s="354"/>
      <c r="H6" s="354"/>
      <c r="I6" s="354"/>
      <c r="J6" s="354"/>
      <c r="K6" s="354"/>
      <c r="L6" s="354"/>
      <c r="M6" s="354"/>
      <c r="N6" s="354"/>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8"/>
      <c r="BY6" s="348"/>
      <c r="BZ6" s="348"/>
      <c r="CA6" s="348"/>
      <c r="CB6" s="348"/>
      <c r="CC6" s="348"/>
      <c r="CD6" s="348"/>
      <c r="CE6" s="348"/>
      <c r="CF6" s="348"/>
      <c r="CG6" s="348"/>
      <c r="CH6" s="348"/>
      <c r="CI6" s="348"/>
      <c r="CJ6" s="348"/>
      <c r="CK6" s="348"/>
      <c r="CL6" s="348"/>
      <c r="CM6" s="348"/>
      <c r="CN6" s="348"/>
      <c r="CO6" s="348"/>
      <c r="CP6" s="348"/>
      <c r="CQ6" s="348"/>
      <c r="CR6" s="348"/>
      <c r="CS6" s="348"/>
      <c r="CT6" s="348"/>
      <c r="CU6" s="348"/>
      <c r="CV6" s="348"/>
      <c r="CW6" s="348"/>
      <c r="CX6" s="348"/>
      <c r="CY6" s="348"/>
      <c r="CZ6" s="348"/>
      <c r="DA6" s="348"/>
      <c r="DB6" s="348"/>
      <c r="DC6" s="348"/>
      <c r="DD6" s="348"/>
      <c r="DE6" s="348"/>
      <c r="DF6" s="348"/>
      <c r="DG6" s="348"/>
      <c r="DH6" s="348"/>
      <c r="DI6" s="348"/>
      <c r="DJ6" s="348"/>
      <c r="DK6" s="348"/>
      <c r="DL6" s="348"/>
      <c r="DM6" s="348"/>
      <c r="DN6" s="348"/>
      <c r="DO6" s="348"/>
      <c r="DP6" s="348"/>
      <c r="DQ6" s="348"/>
      <c r="DR6" s="348"/>
      <c r="DS6" s="348"/>
      <c r="DT6" s="348"/>
      <c r="DU6" s="348"/>
      <c r="DV6" s="348"/>
      <c r="DW6" s="348"/>
      <c r="DX6" s="348"/>
      <c r="DY6" s="348"/>
      <c r="DZ6" s="348"/>
      <c r="EA6" s="348"/>
      <c r="EB6" s="348"/>
      <c r="EC6" s="348"/>
      <c r="ED6" s="348"/>
      <c r="EE6" s="348"/>
      <c r="EF6" s="348"/>
      <c r="EG6" s="348"/>
      <c r="EH6" s="348"/>
      <c r="EI6" s="348"/>
      <c r="EJ6" s="348"/>
      <c r="EK6" s="348"/>
      <c r="EL6" s="348"/>
      <c r="EM6" s="348"/>
      <c r="EN6" s="348"/>
      <c r="EO6" s="348"/>
      <c r="EP6" s="348"/>
      <c r="EQ6" s="348"/>
      <c r="ER6" s="348"/>
      <c r="ES6" s="348"/>
      <c r="ET6" s="348"/>
      <c r="EU6" s="348"/>
      <c r="EV6" s="348"/>
      <c r="EW6" s="348"/>
      <c r="EX6" s="348"/>
      <c r="EY6" s="348"/>
      <c r="EZ6" s="348"/>
      <c r="FA6" s="348"/>
      <c r="FB6" s="348"/>
      <c r="FC6" s="348"/>
      <c r="FD6" s="348"/>
      <c r="FE6" s="348"/>
      <c r="FF6" s="348"/>
      <c r="FG6" s="348"/>
      <c r="FH6" s="348"/>
      <c r="FI6" s="348"/>
      <c r="FJ6" s="348"/>
      <c r="FK6" s="348"/>
      <c r="FL6" s="348"/>
      <c r="FM6" s="348"/>
      <c r="FN6" s="348"/>
      <c r="FO6" s="348"/>
      <c r="FP6" s="348"/>
      <c r="FQ6" s="348"/>
      <c r="FR6" s="348"/>
      <c r="FS6" s="348"/>
      <c r="FT6" s="348"/>
      <c r="FU6" s="348"/>
      <c r="FV6" s="348"/>
      <c r="FW6" s="348"/>
      <c r="FX6" s="348"/>
      <c r="FY6" s="348"/>
      <c r="FZ6" s="348"/>
      <c r="GA6" s="348"/>
      <c r="GB6" s="348"/>
      <c r="GC6" s="348"/>
      <c r="GD6" s="348"/>
      <c r="GE6" s="348"/>
      <c r="GF6" s="348"/>
      <c r="GG6" s="348"/>
      <c r="GH6" s="348"/>
      <c r="GI6" s="348"/>
      <c r="GJ6" s="348"/>
      <c r="GK6" s="348"/>
      <c r="GL6" s="348"/>
      <c r="GM6" s="348"/>
      <c r="GN6" s="348"/>
      <c r="GO6" s="348"/>
      <c r="GP6" s="348"/>
      <c r="GQ6" s="348"/>
      <c r="GR6" s="348"/>
      <c r="GS6" s="348"/>
      <c r="GT6" s="348"/>
      <c r="GU6" s="348"/>
      <c r="GV6" s="348"/>
      <c r="GW6" s="348"/>
      <c r="GX6" s="348"/>
      <c r="GY6" s="348"/>
      <c r="GZ6" s="348"/>
      <c r="HA6" s="348"/>
      <c r="HB6" s="348"/>
      <c r="HC6" s="348"/>
      <c r="HD6" s="348"/>
      <c r="HE6" s="348"/>
      <c r="HF6" s="348"/>
      <c r="HG6" s="348"/>
      <c r="HH6" s="348"/>
      <c r="HI6" s="348"/>
      <c r="HJ6" s="348"/>
      <c r="HK6" s="348"/>
      <c r="HL6" s="348"/>
      <c r="HM6" s="348"/>
      <c r="HN6" s="348"/>
      <c r="HO6" s="348"/>
      <c r="HP6" s="348"/>
      <c r="HQ6" s="348"/>
      <c r="HR6" s="348"/>
      <c r="HS6" s="348"/>
      <c r="HT6" s="348"/>
      <c r="HU6" s="348"/>
      <c r="HV6" s="348"/>
      <c r="HW6" s="348"/>
      <c r="HX6" s="348"/>
      <c r="HY6" s="348"/>
      <c r="HZ6" s="348"/>
      <c r="IA6" s="348"/>
      <c r="IB6" s="348"/>
      <c r="IC6" s="348"/>
      <c r="ID6" s="348"/>
      <c r="IE6" s="348"/>
      <c r="IF6" s="348"/>
      <c r="IG6" s="348"/>
      <c r="IH6" s="348"/>
      <c r="II6" s="348"/>
      <c r="IJ6" s="348"/>
      <c r="IK6" s="348"/>
      <c r="IL6" s="348"/>
      <c r="IM6" s="348"/>
      <c r="IN6" s="348"/>
      <c r="IO6" s="348"/>
      <c r="IP6" s="348"/>
      <c r="IQ6" s="348"/>
      <c r="IR6" s="348"/>
      <c r="IS6" s="348"/>
      <c r="IT6" s="348"/>
      <c r="IU6" s="348"/>
      <c r="IV6" s="348"/>
      <c r="IW6" s="348"/>
      <c r="IX6" s="348"/>
      <c r="IY6" s="348"/>
      <c r="IZ6" s="348"/>
      <c r="JA6" s="348"/>
      <c r="JB6" s="348"/>
      <c r="JC6" s="348"/>
      <c r="JD6" s="348"/>
      <c r="JE6" s="348"/>
      <c r="JF6" s="348"/>
      <c r="JG6" s="348"/>
      <c r="JH6" s="348"/>
      <c r="JI6" s="348"/>
      <c r="JJ6" s="348"/>
      <c r="JK6" s="348"/>
      <c r="JL6" s="348"/>
      <c r="JM6" s="348"/>
      <c r="JN6" s="348"/>
      <c r="JO6" s="348"/>
      <c r="JP6" s="348"/>
      <c r="JQ6" s="348"/>
      <c r="JR6" s="348"/>
      <c r="JS6" s="348"/>
      <c r="JT6" s="348"/>
      <c r="JU6" s="348"/>
      <c r="JV6" s="348"/>
      <c r="JW6" s="348"/>
      <c r="JX6" s="348"/>
      <c r="JY6" s="348"/>
      <c r="JZ6" s="348"/>
      <c r="KA6" s="348"/>
      <c r="KB6" s="348"/>
      <c r="KC6" s="348"/>
      <c r="KD6" s="348"/>
      <c r="KE6" s="348"/>
      <c r="KF6" s="348"/>
      <c r="KG6" s="348"/>
      <c r="KH6" s="348"/>
      <c r="KI6" s="348"/>
      <c r="KJ6" s="348"/>
      <c r="KK6" s="348"/>
      <c r="KL6" s="348"/>
      <c r="KM6" s="348"/>
      <c r="KN6" s="348"/>
      <c r="KO6" s="348"/>
      <c r="KP6" s="348"/>
      <c r="KQ6" s="348"/>
      <c r="KR6" s="348"/>
      <c r="KS6" s="348"/>
      <c r="KT6" s="348"/>
      <c r="KU6" s="348"/>
      <c r="KV6" s="348"/>
      <c r="KW6" s="348"/>
      <c r="KX6" s="348"/>
      <c r="KY6" s="348"/>
      <c r="KZ6" s="348"/>
      <c r="LA6" s="348"/>
      <c r="LB6" s="348"/>
      <c r="LC6" s="348"/>
      <c r="LD6" s="348"/>
      <c r="LE6" s="348"/>
      <c r="LF6" s="348"/>
      <c r="LG6" s="348"/>
      <c r="LH6" s="348"/>
      <c r="LI6" s="348"/>
      <c r="LJ6" s="348"/>
      <c r="LK6" s="348"/>
      <c r="LL6" s="348"/>
      <c r="LM6" s="350"/>
      <c r="LN6" s="350"/>
      <c r="LO6" s="350"/>
      <c r="LP6" s="350"/>
      <c r="LQ6" s="350"/>
      <c r="LR6" s="350"/>
      <c r="LS6" s="350"/>
      <c r="LT6" s="350"/>
      <c r="LU6" s="350"/>
      <c r="LV6" s="350"/>
      <c r="LW6" s="350"/>
      <c r="LX6" s="350"/>
      <c r="LY6" s="350"/>
      <c r="LZ6" s="350"/>
      <c r="MA6" s="350"/>
      <c r="MB6" s="350"/>
      <c r="MC6" s="350"/>
      <c r="MD6" s="350"/>
      <c r="ME6" s="350"/>
      <c r="MF6" s="350"/>
      <c r="MG6" s="350"/>
      <c r="MH6" s="350"/>
      <c r="MI6" s="350"/>
      <c r="MJ6" s="350"/>
      <c r="MK6" s="350"/>
      <c r="ML6" s="350"/>
      <c r="MM6" s="350"/>
      <c r="MN6" s="350"/>
      <c r="MO6" s="350"/>
      <c r="MP6" s="350"/>
      <c r="MQ6" s="350"/>
      <c r="MR6" s="350"/>
      <c r="MS6" s="350"/>
      <c r="MT6" s="350"/>
      <c r="MU6" s="350"/>
      <c r="MV6" s="350"/>
      <c r="MW6" s="350"/>
      <c r="MX6" s="350"/>
      <c r="MY6" s="350"/>
      <c r="MZ6" s="350"/>
      <c r="NA6" s="350"/>
      <c r="NB6" s="350"/>
      <c r="NC6" s="350"/>
      <c r="ND6" s="350"/>
      <c r="NE6" s="350"/>
      <c r="NF6" s="350"/>
      <c r="NG6" s="350"/>
      <c r="NH6" s="350"/>
      <c r="NI6" s="350"/>
      <c r="NJ6" s="350"/>
      <c r="NK6" s="350"/>
      <c r="NL6" s="350"/>
      <c r="NM6" s="350"/>
      <c r="NN6" s="350"/>
      <c r="NO6" s="350"/>
      <c r="NP6" s="350"/>
      <c r="NQ6" s="350"/>
      <c r="NR6" s="350"/>
      <c r="NS6" s="350"/>
      <c r="NT6" s="350"/>
      <c r="NU6" s="350"/>
      <c r="NV6" s="350"/>
      <c r="NW6" s="350"/>
      <c r="NX6" s="350"/>
      <c r="NY6" s="350"/>
      <c r="NZ6" s="350"/>
      <c r="OA6" s="350"/>
      <c r="OB6" s="350"/>
      <c r="OC6" s="350"/>
      <c r="OD6" s="350"/>
      <c r="OE6" s="350"/>
      <c r="OF6" s="350"/>
      <c r="OG6" s="350"/>
      <c r="OH6" s="350"/>
      <c r="OI6" s="350"/>
      <c r="OJ6" s="350"/>
      <c r="OK6" s="350"/>
      <c r="OL6" s="350"/>
      <c r="OM6" s="350"/>
      <c r="ON6" s="350"/>
      <c r="OO6" s="350"/>
      <c r="OP6" s="350"/>
      <c r="OQ6" s="350"/>
      <c r="OR6" s="350"/>
      <c r="OS6" s="350"/>
      <c r="OT6" s="350"/>
      <c r="OU6" s="350"/>
      <c r="OV6" s="350"/>
      <c r="OW6" s="350"/>
      <c r="OX6" s="350"/>
      <c r="OY6" s="350"/>
      <c r="OZ6" s="350"/>
      <c r="PA6" s="350"/>
      <c r="PB6" s="350"/>
      <c r="PC6" s="350"/>
      <c r="PD6" s="350"/>
      <c r="PE6" s="350"/>
      <c r="PF6" s="350"/>
      <c r="PG6" s="350"/>
      <c r="PH6" s="350"/>
      <c r="PI6" s="350"/>
      <c r="PJ6" s="350"/>
      <c r="PK6" s="350"/>
      <c r="PL6" s="350"/>
      <c r="PM6" s="350"/>
      <c r="PN6" s="350"/>
      <c r="PO6" s="350"/>
      <c r="PP6" s="350"/>
      <c r="PQ6" s="350"/>
      <c r="PR6" s="350"/>
      <c r="PS6" s="350"/>
      <c r="PT6" s="350"/>
      <c r="PU6" s="350"/>
      <c r="PV6" s="350"/>
      <c r="PW6" s="350"/>
      <c r="PX6" s="350"/>
      <c r="PY6" s="350"/>
      <c r="PZ6" s="350"/>
      <c r="QA6" s="350"/>
      <c r="QB6" s="350"/>
      <c r="QC6" s="350"/>
      <c r="QD6" s="350"/>
      <c r="QE6" s="350"/>
      <c r="QF6" s="350"/>
      <c r="QG6" s="350"/>
      <c r="QH6" s="350"/>
      <c r="QI6" s="350"/>
      <c r="QJ6" s="350"/>
      <c r="QK6" s="350"/>
      <c r="QL6" s="350"/>
      <c r="QM6" s="350"/>
      <c r="QN6" s="350"/>
      <c r="QO6" s="350"/>
      <c r="QP6" s="350"/>
      <c r="QQ6" s="350"/>
      <c r="QR6" s="350"/>
      <c r="QS6" s="350"/>
      <c r="QT6" s="350"/>
      <c r="QU6" s="350"/>
      <c r="QV6" s="350"/>
      <c r="QW6" s="350"/>
      <c r="QX6" s="350"/>
      <c r="QY6" s="350"/>
      <c r="QZ6" s="350"/>
      <c r="RA6" s="350"/>
      <c r="RB6" s="350"/>
      <c r="RC6" s="350"/>
      <c r="RD6" s="350"/>
      <c r="RE6" s="350"/>
      <c r="RF6" s="350"/>
      <c r="RG6" s="350"/>
      <c r="RH6" s="350"/>
      <c r="RI6" s="350"/>
      <c r="RJ6" s="350"/>
      <c r="RK6" s="350"/>
      <c r="RL6" s="350"/>
      <c r="RM6" s="350"/>
      <c r="RN6" s="350"/>
      <c r="RO6" s="350"/>
      <c r="RP6" s="350"/>
      <c r="RQ6" s="350"/>
      <c r="RR6" s="350"/>
      <c r="RS6" s="350"/>
      <c r="RT6" s="350"/>
      <c r="RU6" s="350"/>
      <c r="RV6" s="350"/>
      <c r="RW6" s="350"/>
      <c r="RX6" s="350"/>
      <c r="RY6" s="350"/>
      <c r="RZ6" s="350"/>
      <c r="SA6" s="350"/>
      <c r="SB6" s="350"/>
      <c r="SC6" s="350"/>
      <c r="SD6" s="350"/>
      <c r="SE6" s="350"/>
      <c r="SF6" s="350"/>
      <c r="SG6" s="350"/>
      <c r="SH6" s="350"/>
      <c r="SI6" s="350"/>
      <c r="SJ6" s="350"/>
      <c r="SK6" s="350"/>
      <c r="SL6" s="350"/>
      <c r="SM6" s="350"/>
      <c r="SN6" s="350"/>
      <c r="SO6" s="350"/>
      <c r="SP6" s="350"/>
      <c r="SQ6" s="350"/>
      <c r="SR6" s="350"/>
      <c r="SS6" s="350"/>
      <c r="ST6" s="350"/>
      <c r="SU6" s="350"/>
      <c r="SV6" s="350"/>
      <c r="SW6" s="350"/>
      <c r="SX6" s="350"/>
      <c r="SY6" s="350"/>
      <c r="SZ6" s="350"/>
      <c r="TA6" s="350"/>
      <c r="TB6" s="350"/>
      <c r="TC6" s="350"/>
      <c r="TD6" s="350"/>
      <c r="TE6" s="350"/>
      <c r="TF6" s="350"/>
      <c r="TG6" s="350"/>
      <c r="TH6" s="350"/>
      <c r="TI6" s="350"/>
      <c r="TJ6" s="350"/>
      <c r="TK6" s="350"/>
      <c r="TL6" s="350"/>
      <c r="TM6" s="350"/>
      <c r="TN6" s="350"/>
      <c r="TO6" s="350"/>
      <c r="TP6" s="350"/>
      <c r="TQ6" s="350"/>
      <c r="TR6" s="350"/>
      <c r="TS6" s="350"/>
      <c r="TT6" s="350"/>
      <c r="TU6" s="350"/>
      <c r="TV6" s="350"/>
      <c r="TW6" s="350"/>
      <c r="TX6" s="350"/>
      <c r="TY6" s="350"/>
      <c r="TZ6" s="350"/>
      <c r="UA6" s="350"/>
      <c r="UB6" s="350"/>
      <c r="UC6" s="350"/>
      <c r="UD6" s="350"/>
      <c r="UE6" s="350"/>
      <c r="UF6" s="350"/>
      <c r="UG6" s="350"/>
      <c r="UH6" s="350"/>
      <c r="UI6" s="350"/>
      <c r="UJ6" s="350"/>
      <c r="UK6" s="350"/>
      <c r="UL6" s="350"/>
      <c r="UM6" s="350"/>
      <c r="UN6" s="350"/>
      <c r="UO6" s="350"/>
      <c r="UP6" s="350"/>
      <c r="UQ6" s="350"/>
      <c r="UR6" s="350"/>
      <c r="US6" s="350"/>
      <c r="UT6" s="350"/>
      <c r="UU6" s="350"/>
      <c r="UV6" s="350"/>
      <c r="UW6" s="350"/>
      <c r="UX6" s="350"/>
      <c r="UY6" s="350"/>
      <c r="UZ6" s="350"/>
      <c r="VA6" s="350"/>
      <c r="VB6" s="350"/>
      <c r="VC6" s="350"/>
      <c r="VD6" s="350"/>
      <c r="VE6" s="350"/>
      <c r="VF6" s="350"/>
      <c r="VG6" s="350"/>
      <c r="VH6" s="350"/>
      <c r="VI6" s="350"/>
      <c r="VJ6" s="350"/>
      <c r="VK6" s="350"/>
      <c r="VL6" s="350"/>
      <c r="VM6" s="350"/>
      <c r="VN6" s="350"/>
      <c r="VO6" s="350"/>
      <c r="VP6" s="350"/>
      <c r="VQ6" s="350"/>
      <c r="VR6" s="350"/>
      <c r="VS6" s="350"/>
      <c r="VT6" s="350"/>
      <c r="VU6" s="350"/>
      <c r="VV6" s="350"/>
      <c r="VW6" s="350"/>
      <c r="VX6" s="350"/>
      <c r="VY6" s="350"/>
      <c r="VZ6" s="350"/>
      <c r="WA6" s="350"/>
      <c r="WB6" s="350"/>
      <c r="WC6" s="350"/>
      <c r="WD6" s="350"/>
      <c r="WE6" s="350"/>
      <c r="WF6" s="350"/>
      <c r="WG6" s="350"/>
      <c r="WH6" s="350"/>
      <c r="WI6" s="350"/>
      <c r="WJ6" s="350"/>
      <c r="WK6" s="350"/>
      <c r="WL6" s="350"/>
      <c r="WM6" s="350"/>
      <c r="WN6" s="350"/>
      <c r="WO6" s="350"/>
      <c r="WP6" s="350"/>
      <c r="WQ6" s="350"/>
      <c r="WR6" s="350"/>
      <c r="WS6" s="350"/>
      <c r="WT6" s="350"/>
      <c r="WU6" s="350"/>
      <c r="WV6" s="350"/>
      <c r="WW6" s="350"/>
      <c r="WX6" s="350"/>
      <c r="WY6" s="350"/>
      <c r="WZ6" s="350"/>
      <c r="XA6" s="350"/>
      <c r="XB6" s="350"/>
      <c r="XC6" s="350"/>
      <c r="XD6" s="350"/>
      <c r="XE6" s="350"/>
      <c r="XF6" s="350"/>
      <c r="XG6" s="350"/>
      <c r="XH6" s="350"/>
      <c r="XI6" s="350"/>
      <c r="XJ6" s="350"/>
      <c r="XK6" s="350"/>
      <c r="XL6" s="350"/>
      <c r="XM6" s="350"/>
      <c r="XN6" s="350"/>
      <c r="XO6" s="350"/>
      <c r="XP6" s="350"/>
      <c r="XQ6" s="350"/>
      <c r="XR6" s="350"/>
      <c r="XS6" s="350"/>
      <c r="XT6" s="350"/>
      <c r="XU6" s="350"/>
      <c r="XV6" s="350"/>
      <c r="XW6" s="350"/>
      <c r="XX6" s="350"/>
      <c r="XY6" s="350"/>
      <c r="XZ6" s="350"/>
      <c r="YA6" s="350"/>
      <c r="YB6" s="350"/>
      <c r="YC6" s="350"/>
      <c r="YD6" s="350"/>
      <c r="YE6" s="350"/>
      <c r="YF6" s="350"/>
      <c r="YG6" s="350"/>
      <c r="YH6" s="350"/>
      <c r="YI6" s="350"/>
      <c r="YJ6" s="350"/>
      <c r="YK6" s="350"/>
      <c r="YL6" s="350"/>
      <c r="YM6" s="350"/>
      <c r="YN6" s="350"/>
      <c r="YO6" s="350"/>
      <c r="YP6" s="350"/>
      <c r="YQ6" s="350"/>
      <c r="YR6" s="350"/>
      <c r="YS6" s="350"/>
      <c r="YT6" s="350"/>
      <c r="YU6" s="350"/>
      <c r="YV6" s="350"/>
      <c r="YW6" s="350"/>
      <c r="YX6" s="350"/>
      <c r="YY6" s="350"/>
      <c r="YZ6" s="350"/>
      <c r="ZA6" s="350"/>
      <c r="ZB6" s="350"/>
      <c r="ZC6" s="350"/>
      <c r="ZD6" s="350"/>
      <c r="ZE6" s="350"/>
      <c r="ZF6" s="350"/>
      <c r="ZG6" s="350"/>
      <c r="ZH6" s="350"/>
      <c r="ZI6" s="350"/>
      <c r="ZJ6" s="350"/>
      <c r="ZK6" s="350"/>
      <c r="ZL6" s="350"/>
      <c r="ZM6" s="350"/>
      <c r="ZN6" s="350"/>
      <c r="ZO6" s="350"/>
      <c r="ZP6" s="350"/>
      <c r="ZQ6" s="350"/>
      <c r="ZR6" s="350"/>
      <c r="ZS6" s="350"/>
      <c r="ZT6" s="350"/>
      <c r="ZU6" s="350"/>
      <c r="ZV6" s="350"/>
      <c r="ZW6" s="350"/>
      <c r="ZX6" s="350"/>
      <c r="ZY6" s="350"/>
      <c r="ZZ6" s="350"/>
      <c r="AAA6" s="350"/>
      <c r="AAB6" s="350"/>
      <c r="AAC6" s="350"/>
      <c r="AAD6" s="350"/>
      <c r="AAE6" s="350"/>
      <c r="AAF6" s="350"/>
      <c r="AAG6" s="350"/>
      <c r="AAH6" s="350"/>
      <c r="AAI6" s="350"/>
      <c r="AAJ6" s="350"/>
      <c r="AAK6" s="350"/>
      <c r="AAL6" s="350"/>
      <c r="AAM6" s="350"/>
      <c r="AAN6" s="350"/>
      <c r="AAO6" s="350"/>
      <c r="AAP6" s="350"/>
      <c r="AAQ6" s="350"/>
      <c r="AAR6" s="350"/>
      <c r="AAS6" s="350"/>
      <c r="AAT6" s="350"/>
      <c r="AAU6" s="350"/>
      <c r="AAV6" s="350"/>
      <c r="AAW6" s="350"/>
      <c r="AAX6" s="350"/>
      <c r="AAY6" s="350"/>
      <c r="AAZ6" s="350"/>
      <c r="ABA6" s="350"/>
      <c r="ABB6" s="350"/>
      <c r="ABC6" s="350"/>
      <c r="ABD6" s="350"/>
      <c r="ABE6" s="350"/>
      <c r="ABF6" s="350"/>
      <c r="ABG6" s="350"/>
      <c r="ABH6" s="350"/>
      <c r="ABI6" s="350"/>
      <c r="ABJ6" s="350"/>
      <c r="ABK6" s="350"/>
      <c r="ABL6" s="350"/>
      <c r="ABM6" s="350"/>
      <c r="ABN6" s="350"/>
      <c r="ABO6" s="350"/>
      <c r="ABP6" s="350"/>
      <c r="ABQ6" s="350"/>
      <c r="ABR6" s="350"/>
      <c r="ABS6" s="350"/>
      <c r="ABT6" s="350"/>
      <c r="ABU6" s="350"/>
      <c r="ABV6" s="350"/>
      <c r="ABW6" s="350"/>
      <c r="ABX6" s="350"/>
      <c r="ABY6" s="350"/>
      <c r="ABZ6" s="350"/>
      <c r="ACA6" s="350"/>
      <c r="ACB6" s="350"/>
      <c r="ACC6" s="350"/>
      <c r="ACD6" s="350"/>
      <c r="ACE6" s="350"/>
      <c r="ACF6" s="350"/>
      <c r="ACG6" s="350"/>
      <c r="ACH6" s="350"/>
      <c r="ACI6" s="350"/>
      <c r="ACJ6" s="350"/>
      <c r="ACK6" s="350"/>
      <c r="ACL6" s="350"/>
      <c r="ACM6" s="350"/>
      <c r="ACN6" s="350"/>
      <c r="ACO6" s="350"/>
      <c r="ACP6" s="350"/>
      <c r="ACQ6" s="350"/>
      <c r="ACR6" s="350"/>
      <c r="ACS6" s="350"/>
      <c r="ACT6" s="350"/>
      <c r="ACU6" s="350"/>
      <c r="ACV6" s="350"/>
      <c r="ACW6" s="350"/>
      <c r="ACX6" s="350"/>
      <c r="ACY6" s="350"/>
      <c r="ACZ6" s="350"/>
      <c r="ADA6" s="350"/>
      <c r="ADB6" s="350"/>
      <c r="ADC6" s="350"/>
      <c r="ADD6" s="350"/>
      <c r="ADE6" s="350"/>
      <c r="ADF6" s="350"/>
      <c r="ADG6" s="350"/>
      <c r="ADH6" s="350"/>
      <c r="ADI6" s="350"/>
      <c r="ADJ6" s="350"/>
      <c r="ADK6" s="350"/>
      <c r="ADL6" s="350"/>
      <c r="ADM6" s="350"/>
      <c r="ADN6" s="350"/>
      <c r="ADO6" s="350"/>
      <c r="ADP6" s="350"/>
      <c r="ADQ6" s="350"/>
      <c r="ADR6" s="350"/>
      <c r="ADS6" s="350"/>
      <c r="ADT6" s="350"/>
      <c r="ADU6" s="350"/>
      <c r="ADV6" s="350"/>
      <c r="ADW6" s="350"/>
      <c r="ADX6" s="350"/>
      <c r="ADY6" s="350"/>
      <c r="ADZ6" s="350"/>
      <c r="AEA6" s="350"/>
      <c r="AEB6" s="350"/>
      <c r="AEC6" s="350"/>
      <c r="AED6" s="350"/>
      <c r="AEE6" s="350"/>
      <c r="AEF6" s="350"/>
      <c r="AEG6" s="350"/>
      <c r="AEH6" s="350"/>
      <c r="AEI6" s="350"/>
      <c r="AEJ6" s="350"/>
      <c r="AEK6" s="350"/>
      <c r="AEL6" s="350"/>
      <c r="AEM6" s="350"/>
      <c r="AEN6" s="350"/>
      <c r="AEO6" s="350"/>
      <c r="AEP6" s="350"/>
      <c r="AEQ6" s="350"/>
      <c r="AER6" s="350"/>
      <c r="AES6" s="350"/>
      <c r="AET6" s="350"/>
      <c r="AEU6" s="350"/>
      <c r="AEV6" s="350"/>
      <c r="AEW6" s="350"/>
      <c r="AEX6" s="350"/>
      <c r="AEY6" s="350"/>
      <c r="AEZ6" s="350"/>
      <c r="AFA6" s="350"/>
      <c r="AFB6" s="350"/>
      <c r="AFC6" s="350"/>
      <c r="AFD6" s="350"/>
      <c r="AFE6" s="350"/>
      <c r="AFF6" s="350"/>
      <c r="AFG6" s="350"/>
      <c r="AFH6" s="350"/>
      <c r="AFI6" s="350"/>
      <c r="AFJ6" s="350"/>
      <c r="AFK6" s="350"/>
      <c r="AFL6" s="350"/>
      <c r="AFM6" s="350"/>
      <c r="AFN6" s="350"/>
      <c r="AFO6" s="350"/>
      <c r="AFP6" s="350"/>
      <c r="AFQ6" s="350"/>
      <c r="AFR6" s="350"/>
      <c r="AFS6" s="350"/>
      <c r="AFT6" s="350"/>
      <c r="AFU6" s="350"/>
      <c r="AFV6" s="350"/>
      <c r="AFW6" s="350"/>
      <c r="AFX6" s="350"/>
      <c r="AFY6" s="350"/>
      <c r="AFZ6" s="350"/>
      <c r="AGA6" s="350"/>
      <c r="AGB6" s="350"/>
      <c r="AGC6" s="350"/>
      <c r="AGD6" s="350"/>
      <c r="AGE6" s="350"/>
      <c r="AGF6" s="350"/>
      <c r="AGG6" s="350"/>
      <c r="AGH6" s="350"/>
      <c r="AGI6" s="350"/>
      <c r="AGJ6" s="350"/>
      <c r="AGK6" s="350"/>
      <c r="AGL6" s="350"/>
      <c r="AGM6" s="350"/>
      <c r="AGN6" s="350"/>
      <c r="AGO6" s="350"/>
      <c r="AGP6" s="350"/>
      <c r="AGQ6" s="350"/>
      <c r="AGR6" s="350"/>
      <c r="AGS6" s="350"/>
      <c r="AGT6" s="350"/>
      <c r="AGU6" s="350"/>
      <c r="AGV6" s="350"/>
      <c r="AGW6" s="350"/>
      <c r="AGX6" s="350"/>
      <c r="AGY6" s="350"/>
      <c r="AGZ6" s="350"/>
      <c r="AHA6" s="350"/>
      <c r="AHB6" s="350"/>
      <c r="AHC6" s="350"/>
      <c r="AHD6" s="350"/>
      <c r="AHE6" s="350"/>
      <c r="AHF6" s="350"/>
      <c r="AHG6" s="350"/>
      <c r="AHH6" s="350"/>
      <c r="AHI6" s="350"/>
      <c r="AHJ6" s="350"/>
      <c r="AHK6" s="350"/>
      <c r="AHL6" s="350"/>
      <c r="AHM6" s="350"/>
      <c r="AHN6" s="350"/>
      <c r="AHO6" s="350"/>
      <c r="AHP6" s="350"/>
      <c r="AHQ6" s="350"/>
      <c r="AHR6" s="350"/>
      <c r="AHS6" s="350"/>
      <c r="AHT6" s="350"/>
      <c r="AHU6" s="350"/>
      <c r="AHV6" s="350"/>
      <c r="AHW6" s="350"/>
      <c r="AHX6" s="350"/>
      <c r="AHY6" s="350"/>
      <c r="AHZ6" s="350"/>
      <c r="AIA6" s="350"/>
      <c r="AIB6" s="350"/>
      <c r="AIC6" s="350"/>
      <c r="AID6" s="350"/>
      <c r="AIE6" s="350"/>
      <c r="AIF6" s="350"/>
      <c r="AIG6" s="350"/>
      <c r="AIH6" s="350"/>
      <c r="AII6" s="350"/>
      <c r="AIJ6" s="350"/>
      <c r="AIK6" s="350"/>
      <c r="AIL6" s="350"/>
      <c r="AIM6" s="350"/>
      <c r="AIN6" s="350"/>
      <c r="AIO6" s="350"/>
      <c r="AIP6" s="350"/>
      <c r="AIQ6" s="350"/>
      <c r="AIR6" s="350"/>
      <c r="AIS6" s="350"/>
      <c r="AIT6" s="350"/>
      <c r="AIU6" s="350"/>
      <c r="AIV6" s="350"/>
      <c r="AIW6" s="350"/>
      <c r="AIX6" s="350"/>
      <c r="AIY6" s="350"/>
      <c r="AIZ6" s="350"/>
      <c r="AJA6" s="350"/>
      <c r="AJB6" s="350"/>
      <c r="AJC6" s="350"/>
      <c r="AJD6" s="350"/>
      <c r="AJE6" s="350"/>
      <c r="AJF6" s="350"/>
      <c r="AJG6" s="350"/>
      <c r="AJH6" s="350"/>
      <c r="AJI6" s="350"/>
      <c r="AJJ6" s="350"/>
      <c r="AJK6" s="350"/>
      <c r="AJL6" s="350"/>
      <c r="AJM6" s="350"/>
      <c r="AJN6" s="350"/>
      <c r="AJO6" s="350"/>
      <c r="AJP6" s="350"/>
      <c r="AJQ6" s="350"/>
      <c r="AJR6" s="350"/>
      <c r="AJS6" s="350"/>
      <c r="AJT6" s="350"/>
      <c r="AJU6" s="350"/>
      <c r="AJV6" s="350"/>
      <c r="AJW6" s="350"/>
      <c r="AJX6" s="350"/>
      <c r="AJY6" s="350"/>
      <c r="AJZ6" s="350"/>
      <c r="AKA6" s="350"/>
      <c r="AKB6" s="350"/>
      <c r="AKC6" s="350"/>
      <c r="AKD6" s="350"/>
      <c r="AKE6" s="350"/>
      <c r="AKF6" s="350"/>
      <c r="AKG6" s="350"/>
      <c r="AKH6" s="350"/>
      <c r="AKI6" s="350"/>
      <c r="AKJ6" s="350"/>
      <c r="AKK6" s="350"/>
      <c r="AKL6" s="350"/>
      <c r="AKM6" s="350"/>
      <c r="AKN6" s="350"/>
      <c r="AKO6" s="350"/>
      <c r="AKP6" s="350"/>
      <c r="AKQ6" s="350"/>
      <c r="AKR6" s="350"/>
      <c r="AKS6" s="350"/>
      <c r="AKT6" s="350"/>
      <c r="AKU6" s="350"/>
      <c r="AKV6" s="350"/>
      <c r="AKW6" s="350"/>
      <c r="AKX6" s="350"/>
      <c r="AKY6" s="350"/>
      <c r="AKZ6" s="350"/>
      <c r="ALA6" s="350"/>
      <c r="ALB6" s="350"/>
      <c r="ALC6" s="350"/>
      <c r="ALD6" s="350"/>
      <c r="ALE6" s="350"/>
      <c r="ALF6" s="350"/>
      <c r="ALG6" s="350"/>
      <c r="ALH6" s="350"/>
      <c r="ALI6" s="350"/>
      <c r="ALJ6" s="350"/>
      <c r="ALK6" s="350"/>
      <c r="ALL6" s="350"/>
      <c r="ALM6" s="350"/>
      <c r="ALN6" s="350"/>
      <c r="ALO6" s="350"/>
      <c r="ALP6" s="350"/>
      <c r="ALQ6" s="350"/>
      <c r="ALR6" s="350"/>
      <c r="ALS6" s="350"/>
      <c r="ALT6" s="350"/>
      <c r="ALU6" s="350"/>
      <c r="ALV6" s="350"/>
      <c r="ALW6" s="350"/>
      <c r="ALX6" s="350"/>
      <c r="ALY6" s="350"/>
      <c r="ALZ6" s="350"/>
      <c r="AMA6" s="350"/>
      <c r="AMB6" s="350"/>
      <c r="AMC6" s="350"/>
      <c r="AMD6" s="350"/>
      <c r="AME6" s="350"/>
      <c r="AMF6" s="350"/>
      <c r="AMG6" s="350"/>
      <c r="AMH6" s="350"/>
    </row>
    <row r="7" spans="1:1022" s="349" customFormat="1" ht="28.2" customHeight="1" thickTop="1" thickBot="1" x14ac:dyDescent="0.35">
      <c r="A7" s="353"/>
      <c r="B7" s="510" t="s">
        <v>161</v>
      </c>
      <c r="C7" s="511"/>
      <c r="D7" s="511"/>
      <c r="E7" s="511"/>
      <c r="F7" s="511"/>
      <c r="G7" s="511"/>
      <c r="H7" s="511"/>
      <c r="I7" s="511"/>
      <c r="J7" s="511"/>
      <c r="K7" s="512"/>
      <c r="L7" s="513" t="s">
        <v>163</v>
      </c>
      <c r="M7" s="514"/>
      <c r="N7" s="515"/>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348"/>
      <c r="BZ7" s="348"/>
      <c r="CA7" s="348"/>
      <c r="CB7" s="348"/>
      <c r="CC7" s="348"/>
      <c r="CD7" s="348"/>
      <c r="CE7" s="348"/>
      <c r="CF7" s="348"/>
      <c r="CG7" s="348"/>
      <c r="CH7" s="348"/>
      <c r="CI7" s="348"/>
      <c r="CJ7" s="348"/>
      <c r="CK7" s="348"/>
      <c r="CL7" s="348"/>
      <c r="CM7" s="348"/>
      <c r="CN7" s="348"/>
      <c r="CO7" s="348"/>
      <c r="CP7" s="348"/>
      <c r="CQ7" s="348"/>
      <c r="CR7" s="348"/>
      <c r="CS7" s="348"/>
      <c r="CT7" s="348"/>
      <c r="CU7" s="348"/>
      <c r="CV7" s="348"/>
      <c r="CW7" s="348"/>
      <c r="CX7" s="348"/>
      <c r="CY7" s="348"/>
      <c r="CZ7" s="348"/>
      <c r="DA7" s="348"/>
      <c r="DB7" s="348"/>
      <c r="DC7" s="348"/>
      <c r="DD7" s="348"/>
      <c r="DE7" s="348"/>
      <c r="DF7" s="348"/>
      <c r="DG7" s="348"/>
      <c r="DH7" s="348"/>
      <c r="DI7" s="348"/>
      <c r="DJ7" s="348"/>
      <c r="DK7" s="348"/>
      <c r="DL7" s="348"/>
      <c r="DM7" s="348"/>
      <c r="DN7" s="348"/>
      <c r="DO7" s="348"/>
      <c r="DP7" s="348"/>
      <c r="DQ7" s="348"/>
      <c r="DR7" s="348"/>
      <c r="DS7" s="348"/>
      <c r="DT7" s="348"/>
      <c r="DU7" s="348"/>
      <c r="DV7" s="348"/>
      <c r="DW7" s="348"/>
      <c r="DX7" s="348"/>
      <c r="DY7" s="348"/>
      <c r="DZ7" s="348"/>
      <c r="EA7" s="348"/>
      <c r="EB7" s="348"/>
      <c r="EC7" s="348"/>
      <c r="ED7" s="348"/>
      <c r="EE7" s="348"/>
      <c r="EF7" s="348"/>
      <c r="EG7" s="348"/>
      <c r="EH7" s="348"/>
      <c r="EI7" s="348"/>
      <c r="EJ7" s="348"/>
      <c r="EK7" s="348"/>
      <c r="EL7" s="348"/>
      <c r="EM7" s="348"/>
      <c r="EN7" s="348"/>
      <c r="EO7" s="348"/>
      <c r="EP7" s="348"/>
      <c r="EQ7" s="348"/>
      <c r="ER7" s="348"/>
      <c r="ES7" s="348"/>
      <c r="ET7" s="348"/>
      <c r="EU7" s="348"/>
      <c r="EV7" s="348"/>
      <c r="EW7" s="348"/>
      <c r="EX7" s="348"/>
      <c r="EY7" s="348"/>
      <c r="EZ7" s="348"/>
      <c r="FA7" s="348"/>
      <c r="FB7" s="348"/>
      <c r="FC7" s="348"/>
      <c r="FD7" s="348"/>
      <c r="FE7" s="348"/>
      <c r="FF7" s="348"/>
      <c r="FG7" s="348"/>
      <c r="FH7" s="348"/>
      <c r="FI7" s="348"/>
      <c r="FJ7" s="348"/>
      <c r="FK7" s="348"/>
      <c r="FL7" s="348"/>
      <c r="FM7" s="348"/>
      <c r="FN7" s="348"/>
      <c r="FO7" s="348"/>
      <c r="FP7" s="348"/>
      <c r="FQ7" s="348"/>
      <c r="FR7" s="348"/>
      <c r="FS7" s="348"/>
      <c r="FT7" s="348"/>
      <c r="FU7" s="348"/>
      <c r="FV7" s="348"/>
      <c r="FW7" s="348"/>
      <c r="FX7" s="348"/>
      <c r="FY7" s="348"/>
      <c r="FZ7" s="348"/>
      <c r="GA7" s="348"/>
      <c r="GB7" s="348"/>
      <c r="GC7" s="348"/>
      <c r="GD7" s="348"/>
      <c r="GE7" s="348"/>
      <c r="GF7" s="348"/>
      <c r="GG7" s="348"/>
      <c r="GH7" s="348"/>
      <c r="GI7" s="348"/>
      <c r="GJ7" s="348"/>
      <c r="GK7" s="348"/>
      <c r="GL7" s="348"/>
      <c r="GM7" s="348"/>
      <c r="GN7" s="348"/>
      <c r="GO7" s="348"/>
      <c r="GP7" s="348"/>
      <c r="GQ7" s="348"/>
      <c r="GR7" s="348"/>
      <c r="GS7" s="348"/>
      <c r="GT7" s="348"/>
      <c r="GU7" s="348"/>
      <c r="GV7" s="348"/>
      <c r="GW7" s="348"/>
      <c r="GX7" s="348"/>
      <c r="GY7" s="348"/>
      <c r="GZ7" s="348"/>
      <c r="HA7" s="348"/>
      <c r="HB7" s="348"/>
      <c r="HC7" s="348"/>
      <c r="HD7" s="348"/>
      <c r="HE7" s="348"/>
      <c r="HF7" s="348"/>
      <c r="HG7" s="348"/>
      <c r="HH7" s="348"/>
      <c r="HI7" s="348"/>
      <c r="HJ7" s="348"/>
      <c r="HK7" s="348"/>
      <c r="HL7" s="348"/>
      <c r="HM7" s="348"/>
      <c r="HN7" s="348"/>
      <c r="HO7" s="348"/>
      <c r="HP7" s="348"/>
      <c r="HQ7" s="348"/>
      <c r="HR7" s="348"/>
      <c r="HS7" s="348"/>
      <c r="HT7" s="348"/>
      <c r="HU7" s="348"/>
      <c r="HV7" s="348"/>
      <c r="HW7" s="348"/>
      <c r="HX7" s="348"/>
      <c r="HY7" s="348"/>
      <c r="HZ7" s="348"/>
      <c r="IA7" s="348"/>
      <c r="IB7" s="348"/>
      <c r="IC7" s="348"/>
      <c r="ID7" s="348"/>
      <c r="IE7" s="348"/>
      <c r="IF7" s="348"/>
      <c r="IG7" s="348"/>
      <c r="IH7" s="348"/>
      <c r="II7" s="348"/>
      <c r="IJ7" s="348"/>
      <c r="IK7" s="348"/>
      <c r="IL7" s="348"/>
      <c r="IM7" s="348"/>
      <c r="IN7" s="348"/>
      <c r="IO7" s="348"/>
      <c r="IP7" s="348"/>
      <c r="IQ7" s="348"/>
      <c r="IR7" s="348"/>
      <c r="IS7" s="348"/>
      <c r="IT7" s="348"/>
      <c r="IU7" s="348"/>
      <c r="IV7" s="348"/>
      <c r="IW7" s="348"/>
      <c r="IX7" s="348"/>
      <c r="IY7" s="348"/>
      <c r="IZ7" s="348"/>
      <c r="JA7" s="348"/>
      <c r="JB7" s="348"/>
      <c r="JC7" s="348"/>
      <c r="JD7" s="348"/>
      <c r="JE7" s="348"/>
      <c r="JF7" s="348"/>
      <c r="JG7" s="348"/>
      <c r="JH7" s="348"/>
      <c r="JI7" s="348"/>
      <c r="JJ7" s="348"/>
      <c r="JK7" s="348"/>
      <c r="JL7" s="348"/>
      <c r="JM7" s="348"/>
      <c r="JN7" s="348"/>
      <c r="JO7" s="348"/>
      <c r="JP7" s="348"/>
      <c r="JQ7" s="348"/>
      <c r="JR7" s="348"/>
      <c r="JS7" s="348"/>
      <c r="JT7" s="348"/>
      <c r="JU7" s="348"/>
      <c r="JV7" s="348"/>
      <c r="JW7" s="348"/>
      <c r="JX7" s="348"/>
      <c r="JY7" s="348"/>
      <c r="JZ7" s="348"/>
      <c r="KA7" s="348"/>
      <c r="KB7" s="348"/>
      <c r="KC7" s="348"/>
      <c r="KD7" s="348"/>
      <c r="KE7" s="348"/>
      <c r="KF7" s="348"/>
      <c r="KG7" s="348"/>
      <c r="KH7" s="348"/>
      <c r="KI7" s="348"/>
      <c r="KJ7" s="348"/>
      <c r="KK7" s="348"/>
      <c r="KL7" s="348"/>
      <c r="KM7" s="348"/>
      <c r="KN7" s="348"/>
      <c r="KO7" s="348"/>
      <c r="KP7" s="348"/>
      <c r="KQ7" s="348"/>
      <c r="KR7" s="348"/>
      <c r="KS7" s="348"/>
      <c r="KT7" s="348"/>
      <c r="KU7" s="348"/>
      <c r="KV7" s="348"/>
      <c r="KW7" s="348"/>
      <c r="KX7" s="348"/>
      <c r="KY7" s="348"/>
      <c r="KZ7" s="348"/>
      <c r="LA7" s="348"/>
      <c r="LB7" s="348"/>
      <c r="LC7" s="348"/>
      <c r="LD7" s="348"/>
      <c r="LE7" s="348"/>
      <c r="LF7" s="348"/>
      <c r="LG7" s="348"/>
      <c r="LH7" s="348"/>
      <c r="LI7" s="348"/>
      <c r="LJ7" s="348"/>
      <c r="LK7" s="348"/>
      <c r="LL7" s="348"/>
      <c r="LM7" s="348"/>
      <c r="LN7" s="348"/>
      <c r="LO7" s="348"/>
      <c r="LP7" s="348"/>
      <c r="LQ7" s="348"/>
      <c r="LR7" s="348"/>
      <c r="LS7" s="348"/>
      <c r="LT7" s="348"/>
      <c r="LU7" s="348"/>
      <c r="LV7" s="348"/>
      <c r="LW7" s="348"/>
      <c r="LX7" s="348"/>
      <c r="LY7" s="348"/>
      <c r="LZ7" s="348"/>
      <c r="MA7" s="348"/>
      <c r="MB7" s="348"/>
      <c r="MC7" s="348"/>
      <c r="MD7" s="348"/>
      <c r="ME7" s="348"/>
      <c r="MF7" s="348"/>
      <c r="MG7" s="348"/>
      <c r="MH7" s="348"/>
      <c r="MI7" s="348"/>
      <c r="MJ7" s="348"/>
      <c r="MK7" s="348"/>
      <c r="ML7" s="348"/>
      <c r="MM7" s="348"/>
      <c r="MN7" s="348"/>
      <c r="MO7" s="348"/>
      <c r="MP7" s="348"/>
      <c r="MQ7" s="348"/>
      <c r="MR7" s="348"/>
      <c r="MS7" s="348"/>
      <c r="MT7" s="348"/>
      <c r="MU7" s="348"/>
      <c r="MV7" s="348"/>
      <c r="MW7" s="348"/>
      <c r="MX7" s="348"/>
      <c r="MY7" s="348"/>
      <c r="MZ7" s="348"/>
      <c r="NA7" s="348"/>
      <c r="NB7" s="348"/>
      <c r="NC7" s="348"/>
      <c r="ND7" s="348"/>
      <c r="NE7" s="348"/>
      <c r="NF7" s="348"/>
      <c r="NG7" s="348"/>
      <c r="NH7" s="348"/>
      <c r="NI7" s="348"/>
      <c r="NJ7" s="348"/>
      <c r="NK7" s="348"/>
      <c r="NL7" s="348"/>
      <c r="NM7" s="348"/>
      <c r="NN7" s="348"/>
      <c r="NO7" s="348"/>
      <c r="NP7" s="348"/>
      <c r="NQ7" s="348"/>
      <c r="NR7" s="348"/>
      <c r="NS7" s="348"/>
      <c r="NT7" s="348"/>
      <c r="NU7" s="348"/>
      <c r="NV7" s="348"/>
      <c r="NW7" s="348"/>
      <c r="NX7" s="348"/>
      <c r="NY7" s="348"/>
      <c r="NZ7" s="348"/>
      <c r="OA7" s="348"/>
      <c r="OB7" s="348"/>
      <c r="OC7" s="348"/>
      <c r="OD7" s="348"/>
      <c r="OE7" s="348"/>
      <c r="OF7" s="348"/>
      <c r="OG7" s="348"/>
      <c r="OH7" s="348"/>
      <c r="OI7" s="348"/>
      <c r="OJ7" s="348"/>
      <c r="OK7" s="348"/>
      <c r="OL7" s="348"/>
      <c r="OM7" s="348"/>
      <c r="ON7" s="348"/>
      <c r="OO7" s="348"/>
      <c r="OP7" s="348"/>
      <c r="OQ7" s="348"/>
      <c r="OR7" s="348"/>
      <c r="OS7" s="348"/>
      <c r="OT7" s="348"/>
      <c r="OU7" s="348"/>
      <c r="OV7" s="348"/>
      <c r="OW7" s="348"/>
      <c r="OX7" s="348"/>
      <c r="OY7" s="348"/>
      <c r="OZ7" s="348"/>
      <c r="PA7" s="348"/>
      <c r="PB7" s="348"/>
      <c r="PC7" s="348"/>
      <c r="PD7" s="348"/>
      <c r="PE7" s="348"/>
      <c r="PF7" s="348"/>
      <c r="PG7" s="348"/>
      <c r="PH7" s="348"/>
      <c r="PI7" s="348"/>
      <c r="PJ7" s="348"/>
      <c r="PK7" s="348"/>
      <c r="PL7" s="348"/>
      <c r="PM7" s="348"/>
      <c r="PN7" s="348"/>
      <c r="PO7" s="348"/>
      <c r="PP7" s="348"/>
      <c r="PQ7" s="348"/>
      <c r="PR7" s="348"/>
      <c r="PS7" s="348"/>
      <c r="PT7" s="348"/>
      <c r="PU7" s="348"/>
      <c r="PV7" s="348"/>
      <c r="PW7" s="348"/>
      <c r="PX7" s="348"/>
      <c r="PY7" s="348"/>
      <c r="PZ7" s="348"/>
      <c r="QA7" s="348"/>
      <c r="QB7" s="348"/>
      <c r="QC7" s="348"/>
      <c r="QD7" s="348"/>
      <c r="QE7" s="348"/>
      <c r="QF7" s="348"/>
      <c r="QG7" s="348"/>
      <c r="QH7" s="348"/>
      <c r="QI7" s="348"/>
      <c r="QJ7" s="348"/>
      <c r="QK7" s="348"/>
      <c r="QL7" s="348"/>
      <c r="QM7" s="348"/>
      <c r="QN7" s="348"/>
      <c r="QO7" s="348"/>
      <c r="QP7" s="348"/>
      <c r="QQ7" s="348"/>
      <c r="QR7" s="348"/>
      <c r="QS7" s="348"/>
      <c r="QT7" s="348"/>
      <c r="QU7" s="348"/>
      <c r="QV7" s="348"/>
      <c r="QW7" s="348"/>
      <c r="QX7" s="348"/>
      <c r="QY7" s="348"/>
      <c r="QZ7" s="348"/>
      <c r="RA7" s="348"/>
      <c r="RB7" s="348"/>
      <c r="RC7" s="348"/>
      <c r="RD7" s="348"/>
      <c r="RE7" s="348"/>
      <c r="RF7" s="348"/>
      <c r="RG7" s="348"/>
      <c r="RH7" s="348"/>
      <c r="RI7" s="348"/>
      <c r="RJ7" s="348"/>
      <c r="RK7" s="348"/>
      <c r="RL7" s="348"/>
      <c r="RM7" s="348"/>
      <c r="RN7" s="348"/>
      <c r="RO7" s="348"/>
      <c r="RP7" s="348"/>
      <c r="RQ7" s="348"/>
      <c r="RR7" s="348"/>
      <c r="RS7" s="348"/>
      <c r="RT7" s="348"/>
      <c r="RU7" s="348"/>
      <c r="RV7" s="348"/>
      <c r="RW7" s="348"/>
      <c r="RX7" s="348"/>
      <c r="RY7" s="348"/>
      <c r="RZ7" s="348"/>
      <c r="SA7" s="348"/>
      <c r="SB7" s="348"/>
      <c r="SC7" s="348"/>
      <c r="SD7" s="348"/>
      <c r="SE7" s="348"/>
      <c r="SF7" s="348"/>
      <c r="SG7" s="348"/>
      <c r="SH7" s="348"/>
      <c r="SI7" s="348"/>
      <c r="SJ7" s="348"/>
      <c r="SK7" s="348"/>
      <c r="SL7" s="348"/>
      <c r="SM7" s="348"/>
      <c r="SN7" s="348"/>
      <c r="SO7" s="348"/>
      <c r="SP7" s="348"/>
      <c r="SQ7" s="348"/>
      <c r="SR7" s="348"/>
      <c r="SS7" s="348"/>
      <c r="ST7" s="348"/>
      <c r="SU7" s="348"/>
      <c r="SV7" s="348"/>
      <c r="SW7" s="348"/>
      <c r="SX7" s="348"/>
      <c r="SY7" s="348"/>
      <c r="SZ7" s="348"/>
      <c r="TA7" s="348"/>
      <c r="TB7" s="348"/>
      <c r="TC7" s="348"/>
      <c r="TD7" s="348"/>
      <c r="TE7" s="348"/>
      <c r="TF7" s="348"/>
      <c r="TG7" s="348"/>
      <c r="TH7" s="348"/>
      <c r="TI7" s="348"/>
      <c r="TJ7" s="348"/>
      <c r="TK7" s="348"/>
      <c r="TL7" s="348"/>
      <c r="TM7" s="348"/>
      <c r="TN7" s="348"/>
      <c r="TO7" s="348"/>
      <c r="TP7" s="348"/>
      <c r="TQ7" s="348"/>
      <c r="TR7" s="348"/>
      <c r="TS7" s="348"/>
      <c r="TT7" s="348"/>
      <c r="TU7" s="348"/>
      <c r="TV7" s="348"/>
      <c r="TW7" s="348"/>
      <c r="TX7" s="348"/>
      <c r="TY7" s="348"/>
      <c r="TZ7" s="348"/>
      <c r="UA7" s="348"/>
      <c r="UB7" s="348"/>
      <c r="UC7" s="348"/>
      <c r="UD7" s="348"/>
      <c r="UE7" s="348"/>
      <c r="UF7" s="348"/>
      <c r="UG7" s="348"/>
      <c r="UH7" s="348"/>
      <c r="UI7" s="348"/>
      <c r="UJ7" s="348"/>
      <c r="UK7" s="348"/>
      <c r="UL7" s="348"/>
      <c r="UM7" s="348"/>
      <c r="UN7" s="348"/>
      <c r="UO7" s="348"/>
      <c r="UP7" s="348"/>
      <c r="UQ7" s="348"/>
      <c r="UR7" s="348"/>
      <c r="US7" s="348"/>
      <c r="UT7" s="348"/>
      <c r="UU7" s="348"/>
      <c r="UV7" s="348"/>
      <c r="UW7" s="348"/>
      <c r="UX7" s="348"/>
      <c r="UY7" s="348"/>
      <c r="UZ7" s="348"/>
      <c r="VA7" s="348"/>
      <c r="VB7" s="348"/>
      <c r="VC7" s="348"/>
      <c r="VD7" s="348"/>
      <c r="VE7" s="348"/>
      <c r="VF7" s="348"/>
      <c r="VG7" s="348"/>
      <c r="VH7" s="348"/>
      <c r="VI7" s="348"/>
      <c r="VJ7" s="348"/>
      <c r="VK7" s="348"/>
      <c r="VL7" s="348"/>
      <c r="VM7" s="348"/>
      <c r="VN7" s="348"/>
      <c r="VO7" s="348"/>
      <c r="VP7" s="348"/>
      <c r="VQ7" s="348"/>
      <c r="VR7" s="348"/>
      <c r="VS7" s="348"/>
      <c r="VT7" s="348"/>
      <c r="VU7" s="348"/>
      <c r="VV7" s="348"/>
      <c r="VW7" s="348"/>
      <c r="VX7" s="348"/>
      <c r="VY7" s="348"/>
      <c r="VZ7" s="348"/>
      <c r="WA7" s="348"/>
      <c r="WB7" s="348"/>
      <c r="WC7" s="348"/>
      <c r="WD7" s="348"/>
      <c r="WE7" s="348"/>
      <c r="WF7" s="348"/>
      <c r="WG7" s="348"/>
      <c r="WH7" s="348"/>
      <c r="WI7" s="348"/>
      <c r="WJ7" s="348"/>
      <c r="WK7" s="348"/>
      <c r="WL7" s="348"/>
      <c r="WM7" s="348"/>
      <c r="WN7" s="348"/>
      <c r="WO7" s="348"/>
      <c r="WP7" s="348"/>
      <c r="WQ7" s="348"/>
      <c r="WR7" s="348"/>
      <c r="WS7" s="348"/>
      <c r="WT7" s="348"/>
      <c r="WU7" s="348"/>
      <c r="WV7" s="348"/>
      <c r="WW7" s="348"/>
      <c r="WX7" s="348"/>
      <c r="WY7" s="348"/>
      <c r="WZ7" s="348"/>
      <c r="XA7" s="348"/>
      <c r="XB7" s="348"/>
      <c r="XC7" s="348"/>
      <c r="XD7" s="348"/>
      <c r="XE7" s="348"/>
      <c r="XF7" s="348"/>
      <c r="XG7" s="348"/>
      <c r="XH7" s="348"/>
      <c r="XI7" s="348"/>
      <c r="XJ7" s="348"/>
      <c r="XK7" s="348"/>
      <c r="XL7" s="348"/>
      <c r="XM7" s="348"/>
      <c r="XN7" s="348"/>
      <c r="XO7" s="348"/>
      <c r="XP7" s="348"/>
      <c r="XQ7" s="348"/>
      <c r="XR7" s="348"/>
      <c r="XS7" s="348"/>
      <c r="XT7" s="348"/>
      <c r="XU7" s="348"/>
      <c r="XV7" s="348"/>
      <c r="XW7" s="348"/>
      <c r="XX7" s="348"/>
      <c r="XY7" s="348"/>
      <c r="XZ7" s="348"/>
      <c r="YA7" s="348"/>
      <c r="YB7" s="348"/>
      <c r="YC7" s="348"/>
      <c r="YD7" s="348"/>
      <c r="YE7" s="348"/>
      <c r="YF7" s="348"/>
      <c r="YG7" s="348"/>
      <c r="YH7" s="348"/>
      <c r="YI7" s="348"/>
      <c r="YJ7" s="348"/>
      <c r="YK7" s="348"/>
      <c r="YL7" s="348"/>
      <c r="YM7" s="348"/>
      <c r="YN7" s="348"/>
      <c r="YO7" s="348"/>
      <c r="YP7" s="348"/>
      <c r="YQ7" s="348"/>
      <c r="YR7" s="348"/>
      <c r="YS7" s="348"/>
      <c r="YT7" s="348"/>
      <c r="YU7" s="348"/>
      <c r="YV7" s="348"/>
      <c r="YW7" s="348"/>
      <c r="YX7" s="348"/>
      <c r="YY7" s="348"/>
      <c r="YZ7" s="348"/>
      <c r="ZA7" s="348"/>
      <c r="ZB7" s="348"/>
      <c r="ZC7" s="348"/>
      <c r="ZD7" s="348"/>
      <c r="ZE7" s="348"/>
      <c r="ZF7" s="348"/>
      <c r="ZG7" s="348"/>
      <c r="ZH7" s="348"/>
      <c r="ZI7" s="348"/>
      <c r="ZJ7" s="348"/>
      <c r="ZK7" s="348"/>
      <c r="ZL7" s="348"/>
      <c r="ZM7" s="348"/>
      <c r="ZN7" s="348"/>
      <c r="ZO7" s="348"/>
      <c r="ZP7" s="348"/>
      <c r="ZQ7" s="348"/>
      <c r="ZR7" s="348"/>
      <c r="ZS7" s="348"/>
      <c r="ZT7" s="348"/>
      <c r="ZU7" s="348"/>
      <c r="ZV7" s="348"/>
      <c r="ZW7" s="348"/>
      <c r="ZX7" s="348"/>
      <c r="ZY7" s="348"/>
      <c r="ZZ7" s="348"/>
      <c r="AAA7" s="348"/>
      <c r="AAB7" s="348"/>
      <c r="AAC7" s="348"/>
      <c r="AAD7" s="348"/>
      <c r="AAE7" s="348"/>
      <c r="AAF7" s="348"/>
      <c r="AAG7" s="348"/>
      <c r="AAH7" s="348"/>
      <c r="AAI7" s="348"/>
      <c r="AAJ7" s="348"/>
      <c r="AAK7" s="348"/>
      <c r="AAL7" s="348"/>
      <c r="AAM7" s="348"/>
      <c r="AAN7" s="348"/>
      <c r="AAO7" s="348"/>
      <c r="AAP7" s="348"/>
      <c r="AAQ7" s="348"/>
      <c r="AAR7" s="348"/>
      <c r="AAS7" s="348"/>
      <c r="AAT7" s="348"/>
      <c r="AAU7" s="348"/>
      <c r="AAV7" s="348"/>
      <c r="AAW7" s="348"/>
      <c r="AAX7" s="348"/>
      <c r="AAY7" s="348"/>
      <c r="AAZ7" s="348"/>
      <c r="ABA7" s="348"/>
      <c r="ABB7" s="348"/>
      <c r="ABC7" s="348"/>
      <c r="ABD7" s="348"/>
      <c r="ABE7" s="348"/>
      <c r="ABF7" s="348"/>
      <c r="ABG7" s="348"/>
      <c r="ABH7" s="348"/>
      <c r="ABI7" s="348"/>
      <c r="ABJ7" s="348"/>
      <c r="ABK7" s="348"/>
      <c r="ABL7" s="348"/>
      <c r="ABM7" s="348"/>
      <c r="ABN7" s="348"/>
      <c r="ABO7" s="348"/>
      <c r="ABP7" s="348"/>
      <c r="ABQ7" s="348"/>
      <c r="ABR7" s="348"/>
      <c r="ABS7" s="348"/>
      <c r="ABT7" s="348"/>
      <c r="ABU7" s="348"/>
      <c r="ABV7" s="348"/>
      <c r="ABW7" s="348"/>
      <c r="ABX7" s="348"/>
      <c r="ABY7" s="348"/>
      <c r="ABZ7" s="348"/>
      <c r="ACA7" s="348"/>
      <c r="ACB7" s="348"/>
      <c r="ACC7" s="348"/>
      <c r="ACD7" s="348"/>
      <c r="ACE7" s="348"/>
      <c r="ACF7" s="348"/>
      <c r="ACG7" s="348"/>
      <c r="ACH7" s="348"/>
      <c r="ACI7" s="348"/>
      <c r="ACJ7" s="348"/>
      <c r="ACK7" s="348"/>
      <c r="ACL7" s="348"/>
      <c r="ACM7" s="348"/>
      <c r="ACN7" s="348"/>
      <c r="ACO7" s="348"/>
      <c r="ACP7" s="348"/>
      <c r="ACQ7" s="348"/>
      <c r="ACR7" s="348"/>
      <c r="ACS7" s="348"/>
      <c r="ACT7" s="348"/>
      <c r="ACU7" s="348"/>
      <c r="ACV7" s="348"/>
      <c r="ACW7" s="348"/>
      <c r="ACX7" s="348"/>
      <c r="ACY7" s="348"/>
      <c r="ACZ7" s="348"/>
      <c r="ADA7" s="348"/>
      <c r="ADB7" s="348"/>
      <c r="ADC7" s="348"/>
      <c r="ADD7" s="348"/>
      <c r="ADE7" s="348"/>
      <c r="ADF7" s="348"/>
      <c r="ADG7" s="348"/>
      <c r="ADH7" s="348"/>
      <c r="ADI7" s="348"/>
      <c r="ADJ7" s="348"/>
      <c r="ADK7" s="348"/>
      <c r="ADL7" s="348"/>
      <c r="ADM7" s="348"/>
      <c r="ADN7" s="348"/>
      <c r="ADO7" s="348"/>
      <c r="ADP7" s="348"/>
      <c r="ADQ7" s="348"/>
      <c r="ADR7" s="348"/>
      <c r="ADS7" s="348"/>
      <c r="ADT7" s="348"/>
      <c r="ADU7" s="348"/>
      <c r="ADV7" s="348"/>
      <c r="ADW7" s="348"/>
      <c r="ADX7" s="348"/>
      <c r="ADY7" s="348"/>
      <c r="ADZ7" s="348"/>
      <c r="AEA7" s="348"/>
      <c r="AEB7" s="348"/>
      <c r="AEC7" s="348"/>
      <c r="AED7" s="348"/>
      <c r="AEE7" s="348"/>
      <c r="AEF7" s="348"/>
      <c r="AEG7" s="348"/>
      <c r="AEH7" s="348"/>
      <c r="AEI7" s="348"/>
      <c r="AEJ7" s="348"/>
      <c r="AEK7" s="348"/>
      <c r="AEL7" s="348"/>
      <c r="AEM7" s="348"/>
      <c r="AEN7" s="348"/>
      <c r="AEO7" s="348"/>
      <c r="AEP7" s="348"/>
      <c r="AEQ7" s="348"/>
      <c r="AER7" s="348"/>
      <c r="AES7" s="348"/>
      <c r="AET7" s="348"/>
      <c r="AEU7" s="348"/>
      <c r="AEV7" s="348"/>
      <c r="AEW7" s="348"/>
      <c r="AEX7" s="348"/>
      <c r="AEY7" s="348"/>
      <c r="AEZ7" s="348"/>
      <c r="AFA7" s="348"/>
      <c r="AFB7" s="348"/>
      <c r="AFC7" s="348"/>
      <c r="AFD7" s="348"/>
      <c r="AFE7" s="348"/>
      <c r="AFF7" s="348"/>
      <c r="AFG7" s="348"/>
      <c r="AFH7" s="348"/>
      <c r="AFI7" s="348"/>
      <c r="AFJ7" s="348"/>
      <c r="AFK7" s="348"/>
      <c r="AFL7" s="348"/>
      <c r="AFM7" s="348"/>
      <c r="AFN7" s="348"/>
      <c r="AFO7" s="348"/>
      <c r="AFP7" s="348"/>
      <c r="AFQ7" s="348"/>
      <c r="AFR7" s="348"/>
      <c r="AFS7" s="348"/>
      <c r="AFT7" s="348"/>
      <c r="AFU7" s="348"/>
      <c r="AFV7" s="348"/>
      <c r="AFW7" s="348"/>
      <c r="AFX7" s="348"/>
      <c r="AFY7" s="348"/>
      <c r="AFZ7" s="348"/>
      <c r="AGA7" s="348"/>
      <c r="AGB7" s="348"/>
      <c r="AGC7" s="348"/>
      <c r="AGD7" s="348"/>
      <c r="AGE7" s="348"/>
      <c r="AGF7" s="348"/>
      <c r="AGG7" s="348"/>
      <c r="AGH7" s="348"/>
      <c r="AGI7" s="348"/>
      <c r="AGJ7" s="348"/>
      <c r="AGK7" s="348"/>
      <c r="AGL7" s="348"/>
      <c r="AGM7" s="348"/>
      <c r="AGN7" s="348"/>
      <c r="AGO7" s="348"/>
      <c r="AGP7" s="348"/>
      <c r="AGQ7" s="348"/>
      <c r="AGR7" s="348"/>
      <c r="AGS7" s="348"/>
      <c r="AGT7" s="348"/>
      <c r="AGU7" s="348"/>
      <c r="AGV7" s="348"/>
      <c r="AGW7" s="348"/>
      <c r="AGX7" s="348"/>
      <c r="AGY7" s="348"/>
      <c r="AGZ7" s="348"/>
      <c r="AHA7" s="348"/>
      <c r="AHB7" s="348"/>
      <c r="AHC7" s="348"/>
      <c r="AHD7" s="348"/>
      <c r="AHE7" s="348"/>
      <c r="AHF7" s="348"/>
      <c r="AHG7" s="348"/>
      <c r="AHH7" s="348"/>
      <c r="AHI7" s="348"/>
      <c r="AHJ7" s="348"/>
      <c r="AHK7" s="348"/>
      <c r="AHL7" s="348"/>
      <c r="AHM7" s="348"/>
      <c r="AHN7" s="348"/>
      <c r="AHO7" s="348"/>
      <c r="AHP7" s="348"/>
      <c r="AHQ7" s="348"/>
      <c r="AHR7" s="348"/>
      <c r="AHS7" s="348"/>
      <c r="AHT7" s="348"/>
      <c r="AHU7" s="348"/>
      <c r="AHV7" s="348"/>
      <c r="AHW7" s="348"/>
      <c r="AHX7" s="348"/>
      <c r="AHY7" s="348"/>
      <c r="AHZ7" s="348"/>
      <c r="AIA7" s="348"/>
      <c r="AIB7" s="348"/>
      <c r="AIC7" s="348"/>
      <c r="AID7" s="348"/>
      <c r="AIE7" s="348"/>
      <c r="AIF7" s="348"/>
      <c r="AIG7" s="348"/>
      <c r="AIH7" s="348"/>
      <c r="AII7" s="348"/>
      <c r="AIJ7" s="348"/>
      <c r="AIK7" s="348"/>
      <c r="AIL7" s="348"/>
      <c r="AIM7" s="348"/>
      <c r="AIN7" s="348"/>
      <c r="AIO7" s="348"/>
      <c r="AIP7" s="348"/>
      <c r="AIQ7" s="348"/>
      <c r="AIR7" s="348"/>
      <c r="AIS7" s="348"/>
      <c r="AIT7" s="348"/>
      <c r="AIU7" s="348"/>
      <c r="AIV7" s="348"/>
      <c r="AIW7" s="348"/>
      <c r="AIX7" s="348"/>
      <c r="AIY7" s="348"/>
      <c r="AIZ7" s="348"/>
      <c r="AJA7" s="348"/>
      <c r="AJB7" s="348"/>
      <c r="AJC7" s="348"/>
      <c r="AJD7" s="348"/>
      <c r="AJE7" s="348"/>
      <c r="AJF7" s="348"/>
      <c r="AJG7" s="348"/>
      <c r="AJH7" s="348"/>
      <c r="AJI7" s="348"/>
      <c r="AJJ7" s="348"/>
      <c r="AJK7" s="348"/>
      <c r="AJL7" s="348"/>
      <c r="AJM7" s="348"/>
      <c r="AJN7" s="348"/>
      <c r="AJO7" s="348"/>
      <c r="AJP7" s="348"/>
      <c r="AJQ7" s="348"/>
      <c r="AJR7" s="348"/>
      <c r="AJS7" s="348"/>
      <c r="AJT7" s="348"/>
      <c r="AJU7" s="348"/>
      <c r="AJV7" s="348"/>
      <c r="AJW7" s="348"/>
      <c r="AJX7" s="348"/>
      <c r="AJY7" s="348"/>
      <c r="AJZ7" s="348"/>
      <c r="AKA7" s="348"/>
      <c r="AKB7" s="348"/>
      <c r="AKC7" s="348"/>
      <c r="AKD7" s="348"/>
      <c r="AKE7" s="348"/>
      <c r="AKF7" s="348"/>
      <c r="AKG7" s="348"/>
      <c r="AKH7" s="348"/>
      <c r="AKI7" s="348"/>
      <c r="AKJ7" s="348"/>
      <c r="AKK7" s="348"/>
      <c r="AKL7" s="348"/>
      <c r="AKM7" s="348"/>
      <c r="AKN7" s="348"/>
      <c r="AKO7" s="348"/>
      <c r="AKP7" s="348"/>
      <c r="AKQ7" s="348"/>
      <c r="AKR7" s="348"/>
      <c r="AKS7" s="348"/>
      <c r="AKT7" s="348"/>
      <c r="AKU7" s="348"/>
      <c r="AKV7" s="348"/>
      <c r="AKW7" s="348"/>
      <c r="AKX7" s="348"/>
      <c r="AKY7" s="348"/>
      <c r="AKZ7" s="348"/>
      <c r="ALA7" s="348"/>
      <c r="ALB7" s="348"/>
      <c r="ALC7" s="348"/>
      <c r="ALD7" s="348"/>
      <c r="ALE7" s="348"/>
      <c r="ALF7" s="348"/>
      <c r="ALG7" s="348"/>
      <c r="ALH7" s="348"/>
      <c r="ALI7" s="348"/>
      <c r="ALJ7" s="348"/>
      <c r="ALK7" s="348"/>
      <c r="ALL7" s="348"/>
      <c r="ALM7" s="348"/>
      <c r="ALN7" s="348"/>
      <c r="ALO7" s="348"/>
      <c r="ALP7" s="348"/>
      <c r="ALQ7" s="348"/>
      <c r="ALR7" s="348"/>
      <c r="ALS7" s="348"/>
      <c r="ALT7" s="348"/>
      <c r="ALU7" s="348"/>
      <c r="ALV7" s="348"/>
      <c r="ALW7" s="348"/>
      <c r="ALX7" s="348"/>
      <c r="ALY7" s="348"/>
      <c r="ALZ7" s="348"/>
      <c r="AMA7" s="348"/>
      <c r="AMB7" s="348"/>
      <c r="AMC7" s="348"/>
      <c r="AMD7" s="348"/>
      <c r="AME7" s="348"/>
      <c r="AMF7" s="348"/>
      <c r="AMG7" s="348"/>
      <c r="AMH7" s="348"/>
    </row>
    <row r="8" spans="1:1022" s="20" customFormat="1" ht="60.6" thickBot="1" x14ac:dyDescent="0.3">
      <c r="A8" s="43" t="s">
        <v>162</v>
      </c>
      <c r="B8" s="43" t="s">
        <v>156</v>
      </c>
      <c r="C8" s="43" t="s">
        <v>63</v>
      </c>
      <c r="D8" s="347" t="s">
        <v>158</v>
      </c>
      <c r="E8" s="43" t="s">
        <v>157</v>
      </c>
      <c r="F8" s="43" t="s">
        <v>64</v>
      </c>
      <c r="G8" s="43" t="s">
        <v>65</v>
      </c>
      <c r="H8" s="43" t="s">
        <v>66</v>
      </c>
      <c r="I8" s="43" t="s">
        <v>67</v>
      </c>
      <c r="J8" s="43" t="s">
        <v>68</v>
      </c>
      <c r="K8" s="43" t="s">
        <v>69</v>
      </c>
      <c r="L8" s="43" t="s">
        <v>70</v>
      </c>
      <c r="M8" s="43" t="s">
        <v>71</v>
      </c>
      <c r="N8" s="43" t="s">
        <v>72</v>
      </c>
    </row>
    <row r="9" spans="1:1022" s="38" customFormat="1" x14ac:dyDescent="0.3">
      <c r="A9" s="261" t="s">
        <v>73</v>
      </c>
      <c r="B9" s="262" t="s">
        <v>99</v>
      </c>
      <c r="C9" s="263" t="s">
        <v>102</v>
      </c>
      <c r="D9" s="263" t="s">
        <v>159</v>
      </c>
      <c r="E9" s="264">
        <v>44927.73228009259</v>
      </c>
      <c r="F9" s="265" t="s">
        <v>103</v>
      </c>
      <c r="G9" s="266">
        <v>14451.41</v>
      </c>
      <c r="H9" s="267">
        <v>21</v>
      </c>
      <c r="I9" s="268">
        <f>G9</f>
        <v>14451.41</v>
      </c>
      <c r="J9" s="269">
        <f>I9</f>
        <v>14451.41</v>
      </c>
      <c r="K9" s="270"/>
      <c r="L9" s="271">
        <v>44963</v>
      </c>
      <c r="M9" s="272">
        <v>15238.28</v>
      </c>
      <c r="N9" s="270"/>
    </row>
    <row r="10" spans="1:1022" s="38" customFormat="1" x14ac:dyDescent="0.3">
      <c r="A10" s="273" t="s">
        <v>74</v>
      </c>
      <c r="B10" s="262" t="s">
        <v>100</v>
      </c>
      <c r="C10" s="263" t="s">
        <v>102</v>
      </c>
      <c r="D10" s="263" t="s">
        <v>160</v>
      </c>
      <c r="E10" s="264">
        <v>44952.732280092998</v>
      </c>
      <c r="F10" s="265" t="s">
        <v>103</v>
      </c>
      <c r="G10" s="266">
        <v>14492.76</v>
      </c>
      <c r="H10" s="267">
        <v>21</v>
      </c>
      <c r="I10" s="274">
        <f>G10</f>
        <v>14492.76</v>
      </c>
      <c r="J10" s="275">
        <f t="shared" ref="J10:J21" si="0">I10</f>
        <v>14492.76</v>
      </c>
      <c r="K10" s="276"/>
      <c r="L10" s="271">
        <v>44981</v>
      </c>
      <c r="M10" s="277">
        <v>15531.88</v>
      </c>
      <c r="N10" s="276"/>
    </row>
    <row r="11" spans="1:1022" s="38" customFormat="1" x14ac:dyDescent="0.3">
      <c r="A11" s="273" t="s">
        <v>75</v>
      </c>
      <c r="B11" s="262" t="s">
        <v>101</v>
      </c>
      <c r="C11" s="263" t="s">
        <v>102</v>
      </c>
      <c r="D11" s="263" t="s">
        <v>96</v>
      </c>
      <c r="E11" s="264">
        <v>44985</v>
      </c>
      <c r="F11" s="265" t="s">
        <v>103</v>
      </c>
      <c r="G11" s="266">
        <v>4055.5</v>
      </c>
      <c r="H11" s="267">
        <v>21</v>
      </c>
      <c r="I11" s="274">
        <f>G11</f>
        <v>4055.5</v>
      </c>
      <c r="J11" s="275">
        <f t="shared" si="0"/>
        <v>4055.5</v>
      </c>
      <c r="K11" s="276"/>
      <c r="L11" s="271">
        <v>45016</v>
      </c>
      <c r="M11" s="277">
        <v>4240.84</v>
      </c>
      <c r="N11" s="276"/>
    </row>
    <row r="12" spans="1:1022" s="38" customFormat="1" x14ac:dyDescent="0.3">
      <c r="A12" s="273" t="s">
        <v>98</v>
      </c>
      <c r="B12" s="262" t="s">
        <v>98</v>
      </c>
      <c r="C12" s="263"/>
      <c r="D12" s="263" t="s">
        <v>96</v>
      </c>
      <c r="E12" s="264"/>
      <c r="F12" s="265" t="s">
        <v>103</v>
      </c>
      <c r="G12" s="266"/>
      <c r="H12" s="267">
        <v>21</v>
      </c>
      <c r="I12" s="274"/>
      <c r="J12" s="275"/>
      <c r="K12" s="276"/>
      <c r="L12" s="271"/>
      <c r="M12" s="277"/>
      <c r="N12" s="276"/>
    </row>
    <row r="13" spans="1:1022" s="38" customFormat="1" x14ac:dyDescent="0.3">
      <c r="A13" s="273" t="s">
        <v>98</v>
      </c>
      <c r="B13" s="262" t="s">
        <v>98</v>
      </c>
      <c r="C13" s="263"/>
      <c r="D13" s="263"/>
      <c r="E13" s="264"/>
      <c r="F13" s="265" t="s">
        <v>103</v>
      </c>
      <c r="G13" s="266"/>
      <c r="H13" s="267">
        <v>21</v>
      </c>
      <c r="I13" s="274"/>
      <c r="J13" s="275"/>
      <c r="K13" s="276"/>
      <c r="L13" s="271"/>
      <c r="M13" s="277"/>
      <c r="N13" s="276"/>
    </row>
    <row r="14" spans="1:1022" s="38" customFormat="1" x14ac:dyDescent="0.3">
      <c r="A14" s="273" t="s">
        <v>98</v>
      </c>
      <c r="B14" s="262" t="s">
        <v>98</v>
      </c>
      <c r="C14" s="263"/>
      <c r="D14" s="263"/>
      <c r="E14" s="264"/>
      <c r="F14" s="265" t="s">
        <v>103</v>
      </c>
      <c r="G14" s="266"/>
      <c r="H14" s="267">
        <v>21</v>
      </c>
      <c r="I14" s="274"/>
      <c r="J14" s="275"/>
      <c r="K14" s="276"/>
      <c r="L14" s="271"/>
      <c r="M14" s="277"/>
      <c r="N14" s="276"/>
    </row>
    <row r="15" spans="1:1022" s="38" customFormat="1" x14ac:dyDescent="0.3">
      <c r="A15" s="273" t="s">
        <v>76</v>
      </c>
      <c r="B15" s="262" t="s">
        <v>104</v>
      </c>
      <c r="C15" s="263" t="s">
        <v>102</v>
      </c>
      <c r="D15" s="263"/>
      <c r="E15" s="264">
        <v>45548</v>
      </c>
      <c r="F15" s="265" t="s">
        <v>103</v>
      </c>
      <c r="G15" s="266">
        <v>9118.17</v>
      </c>
      <c r="H15" s="267">
        <v>21</v>
      </c>
      <c r="I15" s="274">
        <f t="shared" ref="I15:I21" si="1">G15</f>
        <v>9118.17</v>
      </c>
      <c r="J15" s="275">
        <f t="shared" si="0"/>
        <v>9118.17</v>
      </c>
      <c r="K15" s="276"/>
      <c r="L15" s="271">
        <v>45548</v>
      </c>
      <c r="M15" s="277">
        <v>9118.17</v>
      </c>
      <c r="N15" s="276"/>
    </row>
    <row r="16" spans="1:1022" s="38" customFormat="1" x14ac:dyDescent="0.3">
      <c r="A16" s="273" t="s">
        <v>77</v>
      </c>
      <c r="B16" s="262" t="s">
        <v>98</v>
      </c>
      <c r="C16" s="263" t="s">
        <v>102</v>
      </c>
      <c r="D16" s="263"/>
      <c r="E16" s="264">
        <v>45566</v>
      </c>
      <c r="F16" s="265" t="s">
        <v>103</v>
      </c>
      <c r="G16" s="266">
        <v>9047.1299999999992</v>
      </c>
      <c r="H16" s="267">
        <v>21</v>
      </c>
      <c r="I16" s="274">
        <f t="shared" si="1"/>
        <v>9047.1299999999992</v>
      </c>
      <c r="J16" s="275">
        <f t="shared" si="0"/>
        <v>9047.1299999999992</v>
      </c>
      <c r="K16" s="276"/>
      <c r="L16" s="271">
        <v>45583</v>
      </c>
      <c r="M16" s="277">
        <v>9318.26</v>
      </c>
      <c r="N16" s="276"/>
    </row>
    <row r="17" spans="1:1022" s="38" customFormat="1" x14ac:dyDescent="0.3">
      <c r="A17" s="273" t="s">
        <v>78</v>
      </c>
      <c r="B17" s="262" t="s">
        <v>98</v>
      </c>
      <c r="C17" s="263" t="s">
        <v>102</v>
      </c>
      <c r="D17" s="263"/>
      <c r="E17" s="264">
        <v>45623</v>
      </c>
      <c r="F17" s="265" t="s">
        <v>103</v>
      </c>
      <c r="G17" s="266">
        <v>9475.15</v>
      </c>
      <c r="H17" s="267">
        <v>21</v>
      </c>
      <c r="I17" s="274">
        <f t="shared" si="1"/>
        <v>9475.15</v>
      </c>
      <c r="J17" s="275">
        <f t="shared" si="0"/>
        <v>9475.15</v>
      </c>
      <c r="K17" s="276"/>
      <c r="L17" s="271">
        <v>45625</v>
      </c>
      <c r="M17" s="277">
        <v>9579.51</v>
      </c>
      <c r="N17" s="276"/>
    </row>
    <row r="18" spans="1:1022" s="38" customFormat="1" x14ac:dyDescent="0.3">
      <c r="A18" s="273" t="s">
        <v>79</v>
      </c>
      <c r="B18" s="262" t="s">
        <v>98</v>
      </c>
      <c r="C18" s="262" t="s">
        <v>98</v>
      </c>
      <c r="D18" s="262"/>
      <c r="E18" s="262" t="s">
        <v>98</v>
      </c>
      <c r="F18" s="265" t="s">
        <v>103</v>
      </c>
      <c r="G18" s="266">
        <v>9652.85</v>
      </c>
      <c r="H18" s="267">
        <v>21</v>
      </c>
      <c r="I18" s="274">
        <f t="shared" si="1"/>
        <v>9652.85</v>
      </c>
      <c r="J18" s="275">
        <f t="shared" si="0"/>
        <v>9652.85</v>
      </c>
      <c r="K18" s="276"/>
      <c r="L18" s="271">
        <v>45646</v>
      </c>
      <c r="M18" s="277">
        <v>9722.58</v>
      </c>
      <c r="N18" s="276"/>
    </row>
    <row r="19" spans="1:1022" s="38" customFormat="1" x14ac:dyDescent="0.3">
      <c r="A19" s="273" t="s">
        <v>98</v>
      </c>
      <c r="B19" s="262" t="s">
        <v>98</v>
      </c>
      <c r="C19" s="263" t="s">
        <v>98</v>
      </c>
      <c r="D19" s="263"/>
      <c r="E19" s="264" t="s">
        <v>98</v>
      </c>
      <c r="F19" s="265" t="s">
        <v>103</v>
      </c>
      <c r="G19" s="266">
        <v>17230.77</v>
      </c>
      <c r="H19" s="267">
        <v>21</v>
      </c>
      <c r="I19" s="274">
        <f t="shared" si="1"/>
        <v>17230.77</v>
      </c>
      <c r="J19" s="275">
        <f t="shared" si="0"/>
        <v>17230.77</v>
      </c>
      <c r="K19" s="276"/>
      <c r="L19" s="271">
        <v>45688</v>
      </c>
      <c r="M19" s="277">
        <v>17534.82</v>
      </c>
      <c r="N19" s="276"/>
    </row>
    <row r="20" spans="1:1022" s="38" customFormat="1" x14ac:dyDescent="0.3">
      <c r="A20" s="273" t="s">
        <v>98</v>
      </c>
      <c r="B20" s="262" t="s">
        <v>98</v>
      </c>
      <c r="C20" s="263" t="s">
        <v>98</v>
      </c>
      <c r="D20" s="263"/>
      <c r="E20" s="264" t="s">
        <v>98</v>
      </c>
      <c r="F20" s="265" t="s">
        <v>103</v>
      </c>
      <c r="G20" s="266">
        <v>16524.810000000001</v>
      </c>
      <c r="H20" s="267">
        <v>21</v>
      </c>
      <c r="I20" s="274">
        <f t="shared" si="1"/>
        <v>16524.810000000001</v>
      </c>
      <c r="J20" s="275">
        <f t="shared" si="0"/>
        <v>16524.810000000001</v>
      </c>
      <c r="K20" s="276"/>
      <c r="L20" s="271">
        <v>45730</v>
      </c>
      <c r="M20" s="277">
        <v>16765.759999999998</v>
      </c>
      <c r="N20" s="276"/>
    </row>
    <row r="21" spans="1:1022" s="38" customFormat="1" ht="15" thickBot="1" x14ac:dyDescent="0.35">
      <c r="A21" s="370" t="s">
        <v>98</v>
      </c>
      <c r="B21" s="371" t="s">
        <v>98</v>
      </c>
      <c r="C21" s="372" t="s">
        <v>98</v>
      </c>
      <c r="D21" s="372"/>
      <c r="E21" s="373" t="s">
        <v>98</v>
      </c>
      <c r="F21" s="374" t="s">
        <v>103</v>
      </c>
      <c r="G21" s="375">
        <v>24586.13</v>
      </c>
      <c r="H21" s="376">
        <v>21</v>
      </c>
      <c r="I21" s="377">
        <f t="shared" si="1"/>
        <v>24586.13</v>
      </c>
      <c r="J21" s="378">
        <f t="shared" si="0"/>
        <v>24586.13</v>
      </c>
      <c r="K21" s="379"/>
      <c r="L21" s="380">
        <v>45777</v>
      </c>
      <c r="M21" s="381">
        <v>24108.04</v>
      </c>
      <c r="N21" s="379"/>
    </row>
    <row r="22" spans="1:1022" ht="30.6" customHeight="1" thickBot="1" x14ac:dyDescent="0.35">
      <c r="A22" s="503" t="s">
        <v>80</v>
      </c>
      <c r="B22" s="504"/>
      <c r="C22" s="504"/>
      <c r="D22" s="504"/>
      <c r="E22" s="504"/>
      <c r="F22" s="505"/>
      <c r="G22" s="366">
        <f>SUM(G9:G21)</f>
        <v>128634.68000000001</v>
      </c>
      <c r="H22" s="367"/>
      <c r="I22" s="367">
        <f t="shared" ref="I22:J22" si="2">SUM(I9:I21)</f>
        <v>128634.68000000001</v>
      </c>
      <c r="J22" s="368">
        <f t="shared" si="2"/>
        <v>128634.68000000001</v>
      </c>
      <c r="K22" s="42"/>
      <c r="L22" s="42"/>
      <c r="M22" s="369">
        <f>SUM(M9:M21)</f>
        <v>131158.13999999998</v>
      </c>
      <c r="N22" s="42"/>
      <c r="AMG22" s="18"/>
      <c r="AMH22" s="18"/>
    </row>
    <row r="24" spans="1:1022" ht="42.6" customHeight="1" x14ac:dyDescent="0.3"/>
    <row r="25" spans="1:1022" ht="15.75" customHeight="1" x14ac:dyDescent="0.3">
      <c r="D25" s="44"/>
      <c r="F25" s="44"/>
    </row>
    <row r="26" spans="1:1022" ht="24.75" customHeight="1" x14ac:dyDescent="0.3">
      <c r="D26" s="40"/>
      <c r="F26" s="40"/>
      <c r="G26" s="39"/>
    </row>
    <row r="27" spans="1:1022" x14ac:dyDescent="0.3">
      <c r="D27" s="44"/>
      <c r="F27" s="40"/>
      <c r="G27" s="39"/>
    </row>
    <row r="28" spans="1:1022" x14ac:dyDescent="0.3">
      <c r="F28" s="40"/>
      <c r="G28" s="39"/>
    </row>
    <row r="29" spans="1:1022" x14ac:dyDescent="0.3">
      <c r="G29" s="39"/>
    </row>
  </sheetData>
  <dataConsolidate/>
  <mergeCells count="7">
    <mergeCell ref="A22:F22"/>
    <mergeCell ref="A5:N5"/>
    <mergeCell ref="A1:N1"/>
    <mergeCell ref="B7:K7"/>
    <mergeCell ref="L7:N7"/>
    <mergeCell ref="C2:D2"/>
    <mergeCell ref="C3:D3"/>
  </mergeCells>
  <phoneticPr fontId="7" type="noConversion"/>
  <pageMargins left="0.70866141732283472" right="0.70866141732283472" top="0.74803149606299213" bottom="0.74803149606299213" header="0.51181102362204722" footer="0.51181102362204722"/>
  <pageSetup paperSize="9" scale="10" firstPageNumber="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AB34-5C9E-43BA-BF1F-C45CFCB11D8A}">
  <dimension ref="A1:O22"/>
  <sheetViews>
    <sheetView zoomScale="55" zoomScaleNormal="55" workbookViewId="0">
      <selection activeCell="O24" sqref="A1:O24"/>
    </sheetView>
  </sheetViews>
  <sheetFormatPr baseColWidth="10" defaultRowHeight="14.4" x14ac:dyDescent="0.3"/>
  <cols>
    <col min="2" max="2" width="25.33203125" customWidth="1"/>
    <col min="3" max="3" width="27.5546875" customWidth="1"/>
    <col min="4" max="4" width="18" customWidth="1"/>
    <col min="5" max="5" width="22.88671875" customWidth="1"/>
    <col min="6" max="6" width="17.6640625" customWidth="1"/>
    <col min="7" max="7" width="16.44140625" customWidth="1"/>
    <col min="8" max="8" width="18.21875" customWidth="1"/>
    <col min="9" max="9" width="34.21875" customWidth="1"/>
    <col min="10" max="11" width="16.44140625" bestFit="1" customWidth="1"/>
    <col min="12" max="12" width="23.77734375" customWidth="1"/>
    <col min="13" max="13" width="21.21875" customWidth="1"/>
    <col min="14" max="14" width="15.21875" bestFit="1" customWidth="1"/>
    <col min="15" max="15" width="33.44140625" customWidth="1"/>
  </cols>
  <sheetData>
    <row r="1" spans="1:15" ht="18" thickBot="1" x14ac:dyDescent="0.35">
      <c r="A1" s="480" t="s">
        <v>0</v>
      </c>
      <c r="B1" s="481"/>
      <c r="C1" s="481"/>
      <c r="D1" s="481"/>
      <c r="E1" s="481"/>
      <c r="F1" s="481"/>
      <c r="G1" s="481"/>
      <c r="H1" s="481"/>
      <c r="I1" s="481"/>
      <c r="J1" s="481"/>
      <c r="K1" s="481"/>
      <c r="L1" s="481"/>
      <c r="M1" s="481"/>
      <c r="N1" s="481"/>
      <c r="O1" s="482"/>
    </row>
    <row r="2" spans="1:15" ht="28.2" thickBot="1" x14ac:dyDescent="0.35">
      <c r="A2" s="358" t="s">
        <v>29</v>
      </c>
      <c r="B2" s="358"/>
      <c r="C2" s="476"/>
      <c r="D2" s="477"/>
      <c r="E2" s="355"/>
      <c r="F2" s="382" t="s">
        <v>81</v>
      </c>
      <c r="G2" s="383" t="s">
        <v>164</v>
      </c>
      <c r="H2" s="384" t="s">
        <v>165</v>
      </c>
      <c r="I2" s="434"/>
      <c r="J2" s="355"/>
      <c r="K2" s="355"/>
      <c r="L2" s="355"/>
      <c r="M2" s="355"/>
      <c r="N2" s="355"/>
      <c r="O2" s="355"/>
    </row>
    <row r="3" spans="1:15" ht="26.4" customHeight="1" thickBot="1" x14ac:dyDescent="0.35">
      <c r="A3" s="359" t="s">
        <v>30</v>
      </c>
      <c r="B3" s="359"/>
      <c r="C3" s="478"/>
      <c r="D3" s="479"/>
      <c r="E3" s="356"/>
      <c r="F3" s="360" t="s">
        <v>82</v>
      </c>
      <c r="G3" s="364" t="s">
        <v>166</v>
      </c>
      <c r="H3" s="365" t="s">
        <v>167</v>
      </c>
      <c r="I3" s="434"/>
      <c r="J3" s="356"/>
      <c r="K3" s="356"/>
      <c r="L3" s="356"/>
      <c r="M3" s="356"/>
      <c r="N3" s="356"/>
      <c r="O3" s="356"/>
    </row>
    <row r="4" spans="1:15" ht="15" thickBot="1" x14ac:dyDescent="0.35">
      <c r="A4" s="19"/>
      <c r="B4" s="19"/>
      <c r="C4" s="19"/>
      <c r="D4" s="19"/>
      <c r="E4" s="19"/>
      <c r="F4" s="37"/>
      <c r="G4" s="361"/>
      <c r="H4" s="19"/>
      <c r="I4" s="19"/>
      <c r="J4" s="19"/>
      <c r="K4" s="19"/>
      <c r="L4" s="19"/>
      <c r="M4" s="19"/>
      <c r="N4" s="19"/>
      <c r="O4" s="19"/>
    </row>
    <row r="5" spans="1:15" ht="16.2" thickBot="1" x14ac:dyDescent="0.35">
      <c r="A5" s="506" t="s">
        <v>186</v>
      </c>
      <c r="B5" s="507"/>
      <c r="C5" s="507"/>
      <c r="D5" s="507"/>
      <c r="E5" s="507"/>
      <c r="F5" s="507"/>
      <c r="G5" s="507"/>
      <c r="H5" s="507"/>
      <c r="I5" s="507"/>
      <c r="J5" s="507"/>
      <c r="K5" s="507"/>
      <c r="L5" s="507"/>
      <c r="M5" s="507"/>
      <c r="N5" s="507"/>
      <c r="O5" s="508"/>
    </row>
    <row r="6" spans="1:15" ht="16.2" thickBot="1" x14ac:dyDescent="0.35">
      <c r="A6" s="352"/>
      <c r="B6" s="354"/>
      <c r="C6" s="354"/>
      <c r="D6" s="354"/>
      <c r="E6" s="354"/>
      <c r="F6" s="354"/>
      <c r="G6" s="354"/>
      <c r="H6" s="354"/>
      <c r="I6" s="354"/>
      <c r="J6" s="354"/>
      <c r="K6" s="354"/>
      <c r="L6" s="354"/>
      <c r="M6" s="354"/>
      <c r="N6" s="354"/>
      <c r="O6" s="354"/>
    </row>
    <row r="7" spans="1:15" ht="23.4" thickBot="1" x14ac:dyDescent="0.35">
      <c r="A7" s="353"/>
      <c r="B7" s="518" t="s">
        <v>161</v>
      </c>
      <c r="C7" s="519"/>
      <c r="D7" s="519"/>
      <c r="E7" s="519"/>
      <c r="F7" s="519"/>
      <c r="G7" s="519"/>
      <c r="H7" s="519"/>
      <c r="I7" s="519"/>
      <c r="J7" s="519"/>
      <c r="K7" s="519"/>
      <c r="L7" s="520"/>
      <c r="M7" s="521" t="s">
        <v>163</v>
      </c>
      <c r="N7" s="522"/>
      <c r="O7" s="523"/>
    </row>
    <row r="8" spans="1:15" ht="60.6" thickBot="1" x14ac:dyDescent="0.35">
      <c r="A8" s="435" t="s">
        <v>162</v>
      </c>
      <c r="B8" s="436" t="s">
        <v>156</v>
      </c>
      <c r="C8" s="436" t="s">
        <v>63</v>
      </c>
      <c r="D8" s="437" t="s">
        <v>158</v>
      </c>
      <c r="E8" s="436" t="s">
        <v>157</v>
      </c>
      <c r="F8" s="436" t="s">
        <v>64</v>
      </c>
      <c r="G8" s="436" t="s">
        <v>65</v>
      </c>
      <c r="H8" s="436" t="s">
        <v>66</v>
      </c>
      <c r="I8" s="437" t="s">
        <v>193</v>
      </c>
      <c r="J8" s="436" t="s">
        <v>67</v>
      </c>
      <c r="K8" s="436" t="s">
        <v>68</v>
      </c>
      <c r="L8" s="436" t="s">
        <v>69</v>
      </c>
      <c r="M8" s="436" t="s">
        <v>70</v>
      </c>
      <c r="N8" s="436" t="s">
        <v>71</v>
      </c>
      <c r="O8" s="438" t="s">
        <v>72</v>
      </c>
    </row>
    <row r="9" spans="1:15" ht="27.6" x14ac:dyDescent="0.3">
      <c r="A9" s="261" t="s">
        <v>73</v>
      </c>
      <c r="B9" s="262" t="s">
        <v>99</v>
      </c>
      <c r="C9" s="263" t="s">
        <v>102</v>
      </c>
      <c r="D9" s="263" t="s">
        <v>159</v>
      </c>
      <c r="E9" s="264">
        <v>44927.73228009259</v>
      </c>
      <c r="F9" s="265" t="s">
        <v>103</v>
      </c>
      <c r="G9" s="266">
        <v>14451.41</v>
      </c>
      <c r="H9" s="267">
        <v>21</v>
      </c>
      <c r="I9" s="267" t="s">
        <v>194</v>
      </c>
      <c r="J9" s="268">
        <f>G9</f>
        <v>14451.41</v>
      </c>
      <c r="K9" s="269">
        <f>J9</f>
        <v>14451.41</v>
      </c>
      <c r="L9" s="270"/>
      <c r="M9" s="271">
        <v>44963</v>
      </c>
      <c r="N9" s="272">
        <v>15238.28</v>
      </c>
      <c r="O9" s="270"/>
    </row>
    <row r="10" spans="1:15" ht="27.6" x14ac:dyDescent="0.3">
      <c r="A10" s="273" t="s">
        <v>74</v>
      </c>
      <c r="B10" s="262" t="s">
        <v>100</v>
      </c>
      <c r="C10" s="263" t="s">
        <v>102</v>
      </c>
      <c r="D10" s="263" t="s">
        <v>160</v>
      </c>
      <c r="E10" s="264">
        <v>44952.732280092998</v>
      </c>
      <c r="F10" s="265" t="s">
        <v>103</v>
      </c>
      <c r="G10" s="266">
        <v>14492.76</v>
      </c>
      <c r="H10" s="267">
        <v>21</v>
      </c>
      <c r="I10" s="267" t="s">
        <v>96</v>
      </c>
      <c r="J10" s="274">
        <f>G10</f>
        <v>14492.76</v>
      </c>
      <c r="K10" s="275">
        <f t="shared" ref="K10:K21" si="0">J10</f>
        <v>14492.76</v>
      </c>
      <c r="L10" s="276"/>
      <c r="M10" s="271">
        <v>44981</v>
      </c>
      <c r="N10" s="277">
        <v>15531.88</v>
      </c>
      <c r="O10" s="276"/>
    </row>
    <row r="11" spans="1:15" ht="27.6" x14ac:dyDescent="0.3">
      <c r="A11" s="273" t="s">
        <v>75</v>
      </c>
      <c r="B11" s="262" t="s">
        <v>101</v>
      </c>
      <c r="C11" s="263" t="s">
        <v>102</v>
      </c>
      <c r="D11" s="263" t="s">
        <v>96</v>
      </c>
      <c r="E11" s="264">
        <v>44985</v>
      </c>
      <c r="F11" s="265" t="s">
        <v>103</v>
      </c>
      <c r="G11" s="266">
        <v>4055.5</v>
      </c>
      <c r="H11" s="267">
        <v>21</v>
      </c>
      <c r="I11" s="267"/>
      <c r="J11" s="274">
        <f>G11</f>
        <v>4055.5</v>
      </c>
      <c r="K11" s="275">
        <f t="shared" si="0"/>
        <v>4055.5</v>
      </c>
      <c r="L11" s="276"/>
      <c r="M11" s="271">
        <v>45016</v>
      </c>
      <c r="N11" s="277">
        <v>4240.84</v>
      </c>
      <c r="O11" s="276"/>
    </row>
    <row r="12" spans="1:15" ht="27.6" x14ac:dyDescent="0.3">
      <c r="A12" s="273" t="s">
        <v>98</v>
      </c>
      <c r="B12" s="262" t="s">
        <v>98</v>
      </c>
      <c r="C12" s="263"/>
      <c r="D12" s="263" t="s">
        <v>96</v>
      </c>
      <c r="E12" s="264"/>
      <c r="F12" s="265" t="s">
        <v>103</v>
      </c>
      <c r="G12" s="266"/>
      <c r="H12" s="267">
        <v>21</v>
      </c>
      <c r="I12" s="267"/>
      <c r="J12" s="274"/>
      <c r="K12" s="275"/>
      <c r="L12" s="276"/>
      <c r="M12" s="271"/>
      <c r="N12" s="277"/>
      <c r="O12" s="276"/>
    </row>
    <row r="13" spans="1:15" ht="27.6" x14ac:dyDescent="0.3">
      <c r="A13" s="273" t="s">
        <v>98</v>
      </c>
      <c r="B13" s="262" t="s">
        <v>98</v>
      </c>
      <c r="C13" s="263"/>
      <c r="D13" s="263"/>
      <c r="E13" s="264"/>
      <c r="F13" s="265" t="s">
        <v>103</v>
      </c>
      <c r="G13" s="266"/>
      <c r="H13" s="267">
        <v>21</v>
      </c>
      <c r="I13" s="267"/>
      <c r="J13" s="274"/>
      <c r="K13" s="275"/>
      <c r="L13" s="276"/>
      <c r="M13" s="271"/>
      <c r="N13" s="277"/>
      <c r="O13" s="276"/>
    </row>
    <row r="14" spans="1:15" ht="27.6" x14ac:dyDescent="0.3">
      <c r="A14" s="273" t="s">
        <v>98</v>
      </c>
      <c r="B14" s="262" t="s">
        <v>98</v>
      </c>
      <c r="C14" s="263"/>
      <c r="D14" s="263"/>
      <c r="E14" s="264"/>
      <c r="F14" s="265" t="s">
        <v>103</v>
      </c>
      <c r="G14" s="266"/>
      <c r="H14" s="267">
        <v>21</v>
      </c>
      <c r="I14" s="267"/>
      <c r="J14" s="274"/>
      <c r="K14" s="275"/>
      <c r="L14" s="276"/>
      <c r="M14" s="271"/>
      <c r="N14" s="277"/>
      <c r="O14" s="276"/>
    </row>
    <row r="15" spans="1:15" ht="27.6" x14ac:dyDescent="0.3">
      <c r="A15" s="273" t="s">
        <v>76</v>
      </c>
      <c r="B15" s="262" t="s">
        <v>104</v>
      </c>
      <c r="C15" s="263" t="s">
        <v>102</v>
      </c>
      <c r="D15" s="263"/>
      <c r="E15" s="264">
        <v>45548</v>
      </c>
      <c r="F15" s="265" t="s">
        <v>103</v>
      </c>
      <c r="G15" s="266">
        <v>9118.17</v>
      </c>
      <c r="H15" s="267">
        <v>21</v>
      </c>
      <c r="I15" s="267"/>
      <c r="J15" s="274">
        <f t="shared" ref="J15:J21" si="1">G15</f>
        <v>9118.17</v>
      </c>
      <c r="K15" s="275">
        <f t="shared" si="0"/>
        <v>9118.17</v>
      </c>
      <c r="L15" s="276"/>
      <c r="M15" s="271">
        <v>45548</v>
      </c>
      <c r="N15" s="277">
        <v>9118.17</v>
      </c>
      <c r="O15" s="276"/>
    </row>
    <row r="16" spans="1:15" ht="27.6" x14ac:dyDescent="0.3">
      <c r="A16" s="273" t="s">
        <v>77</v>
      </c>
      <c r="B16" s="262" t="s">
        <v>98</v>
      </c>
      <c r="C16" s="263" t="s">
        <v>102</v>
      </c>
      <c r="D16" s="263"/>
      <c r="E16" s="264">
        <v>45566</v>
      </c>
      <c r="F16" s="265" t="s">
        <v>103</v>
      </c>
      <c r="G16" s="266">
        <v>9047.1299999999992</v>
      </c>
      <c r="H16" s="267">
        <v>21</v>
      </c>
      <c r="I16" s="267"/>
      <c r="J16" s="274">
        <f t="shared" si="1"/>
        <v>9047.1299999999992</v>
      </c>
      <c r="K16" s="275">
        <f t="shared" si="0"/>
        <v>9047.1299999999992</v>
      </c>
      <c r="L16" s="276"/>
      <c r="M16" s="271">
        <v>45583</v>
      </c>
      <c r="N16" s="277">
        <v>9318.26</v>
      </c>
      <c r="O16" s="276"/>
    </row>
    <row r="17" spans="1:15" ht="27.6" x14ac:dyDescent="0.3">
      <c r="A17" s="273" t="s">
        <v>78</v>
      </c>
      <c r="B17" s="262" t="s">
        <v>98</v>
      </c>
      <c r="C17" s="263" t="s">
        <v>102</v>
      </c>
      <c r="D17" s="263"/>
      <c r="E17" s="264">
        <v>45623</v>
      </c>
      <c r="F17" s="265" t="s">
        <v>103</v>
      </c>
      <c r="G17" s="266">
        <v>9475.15</v>
      </c>
      <c r="H17" s="267">
        <v>21</v>
      </c>
      <c r="I17" s="267"/>
      <c r="J17" s="274">
        <f t="shared" si="1"/>
        <v>9475.15</v>
      </c>
      <c r="K17" s="275">
        <f t="shared" si="0"/>
        <v>9475.15</v>
      </c>
      <c r="L17" s="276"/>
      <c r="M17" s="271">
        <v>45625</v>
      </c>
      <c r="N17" s="277">
        <v>9579.51</v>
      </c>
      <c r="O17" s="276"/>
    </row>
    <row r="18" spans="1:15" ht="27.6" x14ac:dyDescent="0.3">
      <c r="A18" s="273" t="s">
        <v>79</v>
      </c>
      <c r="B18" s="262" t="s">
        <v>98</v>
      </c>
      <c r="C18" s="262" t="s">
        <v>98</v>
      </c>
      <c r="D18" s="262"/>
      <c r="E18" s="262" t="s">
        <v>98</v>
      </c>
      <c r="F18" s="265" t="s">
        <v>103</v>
      </c>
      <c r="G18" s="266">
        <v>9652.85</v>
      </c>
      <c r="H18" s="267">
        <v>21</v>
      </c>
      <c r="I18" s="267"/>
      <c r="J18" s="274">
        <f t="shared" si="1"/>
        <v>9652.85</v>
      </c>
      <c r="K18" s="275">
        <f t="shared" si="0"/>
        <v>9652.85</v>
      </c>
      <c r="L18" s="276"/>
      <c r="M18" s="271">
        <v>45646</v>
      </c>
      <c r="N18" s="277">
        <v>9722.58</v>
      </c>
      <c r="O18" s="276"/>
    </row>
    <row r="19" spans="1:15" ht="27.6" x14ac:dyDescent="0.3">
      <c r="A19" s="273" t="s">
        <v>98</v>
      </c>
      <c r="B19" s="262" t="s">
        <v>98</v>
      </c>
      <c r="C19" s="263" t="s">
        <v>98</v>
      </c>
      <c r="D19" s="263"/>
      <c r="E19" s="264" t="s">
        <v>98</v>
      </c>
      <c r="F19" s="265" t="s">
        <v>103</v>
      </c>
      <c r="G19" s="266">
        <v>17230.77</v>
      </c>
      <c r="H19" s="267">
        <v>21</v>
      </c>
      <c r="I19" s="267"/>
      <c r="J19" s="274">
        <f t="shared" si="1"/>
        <v>17230.77</v>
      </c>
      <c r="K19" s="275">
        <f t="shared" si="0"/>
        <v>17230.77</v>
      </c>
      <c r="L19" s="276"/>
      <c r="M19" s="271">
        <v>45688</v>
      </c>
      <c r="N19" s="277">
        <v>17534.82</v>
      </c>
      <c r="O19" s="276"/>
    </row>
    <row r="20" spans="1:15" ht="27.6" x14ac:dyDescent="0.3">
      <c r="A20" s="273" t="s">
        <v>98</v>
      </c>
      <c r="B20" s="262" t="s">
        <v>98</v>
      </c>
      <c r="C20" s="263" t="s">
        <v>98</v>
      </c>
      <c r="D20" s="263"/>
      <c r="E20" s="264" t="s">
        <v>98</v>
      </c>
      <c r="F20" s="265" t="s">
        <v>103</v>
      </c>
      <c r="G20" s="266">
        <v>16524.810000000001</v>
      </c>
      <c r="H20" s="267">
        <v>21</v>
      </c>
      <c r="I20" s="267"/>
      <c r="J20" s="274">
        <f t="shared" si="1"/>
        <v>16524.810000000001</v>
      </c>
      <c r="K20" s="275">
        <f t="shared" si="0"/>
        <v>16524.810000000001</v>
      </c>
      <c r="L20" s="276"/>
      <c r="M20" s="271">
        <v>45730</v>
      </c>
      <c r="N20" s="277">
        <v>16765.759999999998</v>
      </c>
      <c r="O20" s="276"/>
    </row>
    <row r="21" spans="1:15" ht="28.2" thickBot="1" x14ac:dyDescent="0.35">
      <c r="A21" s="370" t="s">
        <v>98</v>
      </c>
      <c r="B21" s="371" t="s">
        <v>98</v>
      </c>
      <c r="C21" s="372" t="s">
        <v>98</v>
      </c>
      <c r="D21" s="372"/>
      <c r="E21" s="373" t="s">
        <v>98</v>
      </c>
      <c r="F21" s="374" t="s">
        <v>103</v>
      </c>
      <c r="G21" s="375">
        <v>24586.13</v>
      </c>
      <c r="H21" s="376">
        <v>21</v>
      </c>
      <c r="I21" s="376"/>
      <c r="J21" s="377">
        <f t="shared" si="1"/>
        <v>24586.13</v>
      </c>
      <c r="K21" s="378">
        <f t="shared" si="0"/>
        <v>24586.13</v>
      </c>
      <c r="L21" s="379"/>
      <c r="M21" s="380">
        <v>45777</v>
      </c>
      <c r="N21" s="381">
        <v>24108.04</v>
      </c>
      <c r="O21" s="379"/>
    </row>
    <row r="22" spans="1:15" ht="15" thickBot="1" x14ac:dyDescent="0.35">
      <c r="A22" s="503" t="s">
        <v>80</v>
      </c>
      <c r="B22" s="504"/>
      <c r="C22" s="504"/>
      <c r="D22" s="504"/>
      <c r="E22" s="504"/>
      <c r="F22" s="505"/>
      <c r="G22" s="366">
        <f>SUM(G9:G21)</f>
        <v>128634.68000000001</v>
      </c>
      <c r="H22" s="367"/>
      <c r="I22" s="367"/>
      <c r="J22" s="367">
        <f t="shared" ref="J22:K22" si="2">SUM(J9:J21)</f>
        <v>128634.68000000001</v>
      </c>
      <c r="K22" s="368">
        <f t="shared" si="2"/>
        <v>128634.68000000001</v>
      </c>
      <c r="L22" s="42"/>
      <c r="M22" s="42"/>
      <c r="N22" s="369">
        <f>SUM(N9:N21)</f>
        <v>131158.13999999998</v>
      </c>
      <c r="O22" s="42"/>
    </row>
  </sheetData>
  <mergeCells count="7">
    <mergeCell ref="A22:F22"/>
    <mergeCell ref="A1:O1"/>
    <mergeCell ref="C2:D2"/>
    <mergeCell ref="C3:D3"/>
    <mergeCell ref="A5:O5"/>
    <mergeCell ref="B7:L7"/>
    <mergeCell ref="M7:O7"/>
  </mergeCell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C3DB-FFFC-492E-AA54-EB3182C2CBE7}">
  <sheetPr>
    <pageSetUpPr fitToPage="1"/>
  </sheetPr>
  <dimension ref="A1:AMH29"/>
  <sheetViews>
    <sheetView zoomScale="55" zoomScaleNormal="55" workbookViewId="0">
      <selection sqref="A1:N100"/>
    </sheetView>
  </sheetViews>
  <sheetFormatPr baseColWidth="10" defaultColWidth="11.44140625" defaultRowHeight="14.4" x14ac:dyDescent="0.3"/>
  <cols>
    <col min="1" max="1" width="15.6640625" style="19" customWidth="1"/>
    <col min="2" max="2" width="22.21875" style="19" customWidth="1"/>
    <col min="3" max="3" width="18.77734375" style="19" customWidth="1"/>
    <col min="4" max="4" width="26.88671875" style="19" customWidth="1"/>
    <col min="5" max="5" width="11.21875" style="19" bestFit="1" customWidth="1"/>
    <col min="6" max="6" width="82" style="37" customWidth="1"/>
    <col min="7" max="7" width="16.44140625" style="19" bestFit="1" customWidth="1"/>
    <col min="8" max="8" width="12.88671875" style="19" customWidth="1"/>
    <col min="9" max="10" width="16.44140625" style="19" bestFit="1" customWidth="1"/>
    <col min="11" max="11" width="36.77734375" style="19" customWidth="1"/>
    <col min="12" max="12" width="14.77734375" style="19" customWidth="1"/>
    <col min="13" max="13" width="15.21875" style="19" bestFit="1" customWidth="1"/>
    <col min="14" max="14" width="38.21875" style="19" bestFit="1" customWidth="1"/>
    <col min="15" max="15" width="11.21875" style="19" customWidth="1"/>
    <col min="16" max="16" width="17.44140625" style="19" customWidth="1"/>
    <col min="17" max="17" width="27" style="19" customWidth="1"/>
    <col min="18" max="1022" width="11.44140625" style="19"/>
    <col min="1023" max="16384" width="11.44140625" style="18"/>
  </cols>
  <sheetData>
    <row r="1" spans="1:1022" ht="35.549999999999997" customHeight="1" thickBot="1" x14ac:dyDescent="0.35">
      <c r="A1" s="480" t="s">
        <v>0</v>
      </c>
      <c r="B1" s="481"/>
      <c r="C1" s="481"/>
      <c r="D1" s="481"/>
      <c r="E1" s="481"/>
      <c r="F1" s="509"/>
      <c r="G1" s="509"/>
      <c r="H1" s="509"/>
      <c r="I1" s="481"/>
      <c r="J1" s="481"/>
      <c r="K1" s="481"/>
      <c r="L1" s="481"/>
      <c r="M1" s="481"/>
      <c r="N1" s="482"/>
    </row>
    <row r="2" spans="1:1022" s="21" customFormat="1" ht="22.05" customHeight="1" thickBot="1" x14ac:dyDescent="0.35">
      <c r="A2" s="359" t="s">
        <v>29</v>
      </c>
      <c r="B2" s="359"/>
      <c r="C2" s="516"/>
      <c r="D2" s="517"/>
      <c r="E2" s="355"/>
      <c r="F2" s="357" t="s">
        <v>81</v>
      </c>
      <c r="G2" s="362" t="s">
        <v>164</v>
      </c>
      <c r="H2" s="363" t="s">
        <v>165</v>
      </c>
      <c r="I2" s="355"/>
      <c r="J2" s="355"/>
      <c r="K2" s="355"/>
      <c r="L2" s="355"/>
      <c r="M2" s="355"/>
      <c r="N2" s="355"/>
    </row>
    <row r="3" spans="1:1022" ht="28.2" thickBot="1" x14ac:dyDescent="0.35">
      <c r="A3" s="359" t="s">
        <v>30</v>
      </c>
      <c r="B3" s="359"/>
      <c r="C3" s="478"/>
      <c r="D3" s="479"/>
      <c r="E3" s="356"/>
      <c r="F3" s="360" t="s">
        <v>82</v>
      </c>
      <c r="G3" s="364" t="s">
        <v>166</v>
      </c>
      <c r="H3" s="365" t="s">
        <v>167</v>
      </c>
      <c r="I3" s="356"/>
      <c r="J3" s="356"/>
      <c r="K3" s="356"/>
      <c r="L3" s="356"/>
      <c r="M3" s="356"/>
      <c r="N3" s="356"/>
    </row>
    <row r="4" spans="1:1022" ht="28.2" customHeight="1" thickBot="1" x14ac:dyDescent="0.35">
      <c r="G4" s="361"/>
    </row>
    <row r="5" spans="1:1022" ht="33" customHeight="1" thickBot="1" x14ac:dyDescent="0.35">
      <c r="A5" s="524" t="s">
        <v>187</v>
      </c>
      <c r="B5" s="525"/>
      <c r="C5" s="525"/>
      <c r="D5" s="525"/>
      <c r="E5" s="525"/>
      <c r="F5" s="525"/>
      <c r="G5" s="525"/>
      <c r="H5" s="525"/>
      <c r="I5" s="525"/>
      <c r="J5" s="525"/>
      <c r="K5" s="525"/>
      <c r="L5" s="525"/>
      <c r="M5" s="525"/>
      <c r="N5" s="526"/>
    </row>
    <row r="6" spans="1:1022" s="351" customFormat="1" ht="33" customHeight="1" thickBot="1" x14ac:dyDescent="0.35">
      <c r="A6" s="352"/>
      <c r="B6" s="354"/>
      <c r="C6" s="354"/>
      <c r="D6" s="354"/>
      <c r="E6" s="354"/>
      <c r="F6" s="354"/>
      <c r="G6" s="354"/>
      <c r="H6" s="354"/>
      <c r="I6" s="354"/>
      <c r="J6" s="354"/>
      <c r="K6" s="354"/>
      <c r="L6" s="354"/>
      <c r="M6" s="354"/>
      <c r="N6" s="354"/>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8"/>
      <c r="BY6" s="348"/>
      <c r="BZ6" s="348"/>
      <c r="CA6" s="348"/>
      <c r="CB6" s="348"/>
      <c r="CC6" s="348"/>
      <c r="CD6" s="348"/>
      <c r="CE6" s="348"/>
      <c r="CF6" s="348"/>
      <c r="CG6" s="348"/>
      <c r="CH6" s="348"/>
      <c r="CI6" s="348"/>
      <c r="CJ6" s="348"/>
      <c r="CK6" s="348"/>
      <c r="CL6" s="348"/>
      <c r="CM6" s="348"/>
      <c r="CN6" s="348"/>
      <c r="CO6" s="348"/>
      <c r="CP6" s="348"/>
      <c r="CQ6" s="348"/>
      <c r="CR6" s="348"/>
      <c r="CS6" s="348"/>
      <c r="CT6" s="348"/>
      <c r="CU6" s="348"/>
      <c r="CV6" s="348"/>
      <c r="CW6" s="348"/>
      <c r="CX6" s="348"/>
      <c r="CY6" s="348"/>
      <c r="CZ6" s="348"/>
      <c r="DA6" s="348"/>
      <c r="DB6" s="348"/>
      <c r="DC6" s="348"/>
      <c r="DD6" s="348"/>
      <c r="DE6" s="348"/>
      <c r="DF6" s="348"/>
      <c r="DG6" s="348"/>
      <c r="DH6" s="348"/>
      <c r="DI6" s="348"/>
      <c r="DJ6" s="348"/>
      <c r="DK6" s="348"/>
      <c r="DL6" s="348"/>
      <c r="DM6" s="348"/>
      <c r="DN6" s="348"/>
      <c r="DO6" s="348"/>
      <c r="DP6" s="348"/>
      <c r="DQ6" s="348"/>
      <c r="DR6" s="348"/>
      <c r="DS6" s="348"/>
      <c r="DT6" s="348"/>
      <c r="DU6" s="348"/>
      <c r="DV6" s="348"/>
      <c r="DW6" s="348"/>
      <c r="DX6" s="348"/>
      <c r="DY6" s="348"/>
      <c r="DZ6" s="348"/>
      <c r="EA6" s="348"/>
      <c r="EB6" s="348"/>
      <c r="EC6" s="348"/>
      <c r="ED6" s="348"/>
      <c r="EE6" s="348"/>
      <c r="EF6" s="348"/>
      <c r="EG6" s="348"/>
      <c r="EH6" s="348"/>
      <c r="EI6" s="348"/>
      <c r="EJ6" s="348"/>
      <c r="EK6" s="348"/>
      <c r="EL6" s="348"/>
      <c r="EM6" s="348"/>
      <c r="EN6" s="348"/>
      <c r="EO6" s="348"/>
      <c r="EP6" s="348"/>
      <c r="EQ6" s="348"/>
      <c r="ER6" s="348"/>
      <c r="ES6" s="348"/>
      <c r="ET6" s="348"/>
      <c r="EU6" s="348"/>
      <c r="EV6" s="348"/>
      <c r="EW6" s="348"/>
      <c r="EX6" s="348"/>
      <c r="EY6" s="348"/>
      <c r="EZ6" s="348"/>
      <c r="FA6" s="348"/>
      <c r="FB6" s="348"/>
      <c r="FC6" s="348"/>
      <c r="FD6" s="348"/>
      <c r="FE6" s="348"/>
      <c r="FF6" s="348"/>
      <c r="FG6" s="348"/>
      <c r="FH6" s="348"/>
      <c r="FI6" s="348"/>
      <c r="FJ6" s="348"/>
      <c r="FK6" s="348"/>
      <c r="FL6" s="348"/>
      <c r="FM6" s="348"/>
      <c r="FN6" s="348"/>
      <c r="FO6" s="348"/>
      <c r="FP6" s="348"/>
      <c r="FQ6" s="348"/>
      <c r="FR6" s="348"/>
      <c r="FS6" s="348"/>
      <c r="FT6" s="348"/>
      <c r="FU6" s="348"/>
      <c r="FV6" s="348"/>
      <c r="FW6" s="348"/>
      <c r="FX6" s="348"/>
      <c r="FY6" s="348"/>
      <c r="FZ6" s="348"/>
      <c r="GA6" s="348"/>
      <c r="GB6" s="348"/>
      <c r="GC6" s="348"/>
      <c r="GD6" s="348"/>
      <c r="GE6" s="348"/>
      <c r="GF6" s="348"/>
      <c r="GG6" s="348"/>
      <c r="GH6" s="348"/>
      <c r="GI6" s="348"/>
      <c r="GJ6" s="348"/>
      <c r="GK6" s="348"/>
      <c r="GL6" s="348"/>
      <c r="GM6" s="348"/>
      <c r="GN6" s="348"/>
      <c r="GO6" s="348"/>
      <c r="GP6" s="348"/>
      <c r="GQ6" s="348"/>
      <c r="GR6" s="348"/>
      <c r="GS6" s="348"/>
      <c r="GT6" s="348"/>
      <c r="GU6" s="348"/>
      <c r="GV6" s="348"/>
      <c r="GW6" s="348"/>
      <c r="GX6" s="348"/>
      <c r="GY6" s="348"/>
      <c r="GZ6" s="348"/>
      <c r="HA6" s="348"/>
      <c r="HB6" s="348"/>
      <c r="HC6" s="348"/>
      <c r="HD6" s="348"/>
      <c r="HE6" s="348"/>
      <c r="HF6" s="348"/>
      <c r="HG6" s="348"/>
      <c r="HH6" s="348"/>
      <c r="HI6" s="348"/>
      <c r="HJ6" s="348"/>
      <c r="HK6" s="348"/>
      <c r="HL6" s="348"/>
      <c r="HM6" s="348"/>
      <c r="HN6" s="348"/>
      <c r="HO6" s="348"/>
      <c r="HP6" s="348"/>
      <c r="HQ6" s="348"/>
      <c r="HR6" s="348"/>
      <c r="HS6" s="348"/>
      <c r="HT6" s="348"/>
      <c r="HU6" s="348"/>
      <c r="HV6" s="348"/>
      <c r="HW6" s="348"/>
      <c r="HX6" s="348"/>
      <c r="HY6" s="348"/>
      <c r="HZ6" s="348"/>
      <c r="IA6" s="348"/>
      <c r="IB6" s="348"/>
      <c r="IC6" s="348"/>
      <c r="ID6" s="348"/>
      <c r="IE6" s="348"/>
      <c r="IF6" s="348"/>
      <c r="IG6" s="348"/>
      <c r="IH6" s="348"/>
      <c r="II6" s="348"/>
      <c r="IJ6" s="348"/>
      <c r="IK6" s="348"/>
      <c r="IL6" s="348"/>
      <c r="IM6" s="348"/>
      <c r="IN6" s="348"/>
      <c r="IO6" s="348"/>
      <c r="IP6" s="348"/>
      <c r="IQ6" s="348"/>
      <c r="IR6" s="348"/>
      <c r="IS6" s="348"/>
      <c r="IT6" s="348"/>
      <c r="IU6" s="348"/>
      <c r="IV6" s="348"/>
      <c r="IW6" s="348"/>
      <c r="IX6" s="348"/>
      <c r="IY6" s="348"/>
      <c r="IZ6" s="348"/>
      <c r="JA6" s="348"/>
      <c r="JB6" s="348"/>
      <c r="JC6" s="348"/>
      <c r="JD6" s="348"/>
      <c r="JE6" s="348"/>
      <c r="JF6" s="348"/>
      <c r="JG6" s="348"/>
      <c r="JH6" s="348"/>
      <c r="JI6" s="348"/>
      <c r="JJ6" s="348"/>
      <c r="JK6" s="348"/>
      <c r="JL6" s="348"/>
      <c r="JM6" s="348"/>
      <c r="JN6" s="348"/>
      <c r="JO6" s="348"/>
      <c r="JP6" s="348"/>
      <c r="JQ6" s="348"/>
      <c r="JR6" s="348"/>
      <c r="JS6" s="348"/>
      <c r="JT6" s="348"/>
      <c r="JU6" s="348"/>
      <c r="JV6" s="348"/>
      <c r="JW6" s="348"/>
      <c r="JX6" s="348"/>
      <c r="JY6" s="348"/>
      <c r="JZ6" s="348"/>
      <c r="KA6" s="348"/>
      <c r="KB6" s="348"/>
      <c r="KC6" s="348"/>
      <c r="KD6" s="348"/>
      <c r="KE6" s="348"/>
      <c r="KF6" s="348"/>
      <c r="KG6" s="348"/>
      <c r="KH6" s="348"/>
      <c r="KI6" s="348"/>
      <c r="KJ6" s="348"/>
      <c r="KK6" s="348"/>
      <c r="KL6" s="348"/>
      <c r="KM6" s="348"/>
      <c r="KN6" s="348"/>
      <c r="KO6" s="348"/>
      <c r="KP6" s="348"/>
      <c r="KQ6" s="348"/>
      <c r="KR6" s="348"/>
      <c r="KS6" s="348"/>
      <c r="KT6" s="348"/>
      <c r="KU6" s="348"/>
      <c r="KV6" s="348"/>
      <c r="KW6" s="348"/>
      <c r="KX6" s="348"/>
      <c r="KY6" s="348"/>
      <c r="KZ6" s="348"/>
      <c r="LA6" s="348"/>
      <c r="LB6" s="348"/>
      <c r="LC6" s="348"/>
      <c r="LD6" s="348"/>
      <c r="LE6" s="348"/>
      <c r="LF6" s="348"/>
      <c r="LG6" s="348"/>
      <c r="LH6" s="348"/>
      <c r="LI6" s="348"/>
      <c r="LJ6" s="348"/>
      <c r="LK6" s="348"/>
      <c r="LL6" s="348"/>
      <c r="LM6" s="350"/>
      <c r="LN6" s="350"/>
      <c r="LO6" s="350"/>
      <c r="LP6" s="350"/>
      <c r="LQ6" s="350"/>
      <c r="LR6" s="350"/>
      <c r="LS6" s="350"/>
      <c r="LT6" s="350"/>
      <c r="LU6" s="350"/>
      <c r="LV6" s="350"/>
      <c r="LW6" s="350"/>
      <c r="LX6" s="350"/>
      <c r="LY6" s="350"/>
      <c r="LZ6" s="350"/>
      <c r="MA6" s="350"/>
      <c r="MB6" s="350"/>
      <c r="MC6" s="350"/>
      <c r="MD6" s="350"/>
      <c r="ME6" s="350"/>
      <c r="MF6" s="350"/>
      <c r="MG6" s="350"/>
      <c r="MH6" s="350"/>
      <c r="MI6" s="350"/>
      <c r="MJ6" s="350"/>
      <c r="MK6" s="350"/>
      <c r="ML6" s="350"/>
      <c r="MM6" s="350"/>
      <c r="MN6" s="350"/>
      <c r="MO6" s="350"/>
      <c r="MP6" s="350"/>
      <c r="MQ6" s="350"/>
      <c r="MR6" s="350"/>
      <c r="MS6" s="350"/>
      <c r="MT6" s="350"/>
      <c r="MU6" s="350"/>
      <c r="MV6" s="350"/>
      <c r="MW6" s="350"/>
      <c r="MX6" s="350"/>
      <c r="MY6" s="350"/>
      <c r="MZ6" s="350"/>
      <c r="NA6" s="350"/>
      <c r="NB6" s="350"/>
      <c r="NC6" s="350"/>
      <c r="ND6" s="350"/>
      <c r="NE6" s="350"/>
      <c r="NF6" s="350"/>
      <c r="NG6" s="350"/>
      <c r="NH6" s="350"/>
      <c r="NI6" s="350"/>
      <c r="NJ6" s="350"/>
      <c r="NK6" s="350"/>
      <c r="NL6" s="350"/>
      <c r="NM6" s="350"/>
      <c r="NN6" s="350"/>
      <c r="NO6" s="350"/>
      <c r="NP6" s="350"/>
      <c r="NQ6" s="350"/>
      <c r="NR6" s="350"/>
      <c r="NS6" s="350"/>
      <c r="NT6" s="350"/>
      <c r="NU6" s="350"/>
      <c r="NV6" s="350"/>
      <c r="NW6" s="350"/>
      <c r="NX6" s="350"/>
      <c r="NY6" s="350"/>
      <c r="NZ6" s="350"/>
      <c r="OA6" s="350"/>
      <c r="OB6" s="350"/>
      <c r="OC6" s="350"/>
      <c r="OD6" s="350"/>
      <c r="OE6" s="350"/>
      <c r="OF6" s="350"/>
      <c r="OG6" s="350"/>
      <c r="OH6" s="350"/>
      <c r="OI6" s="350"/>
      <c r="OJ6" s="350"/>
      <c r="OK6" s="350"/>
      <c r="OL6" s="350"/>
      <c r="OM6" s="350"/>
      <c r="ON6" s="350"/>
      <c r="OO6" s="350"/>
      <c r="OP6" s="350"/>
      <c r="OQ6" s="350"/>
      <c r="OR6" s="350"/>
      <c r="OS6" s="350"/>
      <c r="OT6" s="350"/>
      <c r="OU6" s="350"/>
      <c r="OV6" s="350"/>
      <c r="OW6" s="350"/>
      <c r="OX6" s="350"/>
      <c r="OY6" s="350"/>
      <c r="OZ6" s="350"/>
      <c r="PA6" s="350"/>
      <c r="PB6" s="350"/>
      <c r="PC6" s="350"/>
      <c r="PD6" s="350"/>
      <c r="PE6" s="350"/>
      <c r="PF6" s="350"/>
      <c r="PG6" s="350"/>
      <c r="PH6" s="350"/>
      <c r="PI6" s="350"/>
      <c r="PJ6" s="350"/>
      <c r="PK6" s="350"/>
      <c r="PL6" s="350"/>
      <c r="PM6" s="350"/>
      <c r="PN6" s="350"/>
      <c r="PO6" s="350"/>
      <c r="PP6" s="350"/>
      <c r="PQ6" s="350"/>
      <c r="PR6" s="350"/>
      <c r="PS6" s="350"/>
      <c r="PT6" s="350"/>
      <c r="PU6" s="350"/>
      <c r="PV6" s="350"/>
      <c r="PW6" s="350"/>
      <c r="PX6" s="350"/>
      <c r="PY6" s="350"/>
      <c r="PZ6" s="350"/>
      <c r="QA6" s="350"/>
      <c r="QB6" s="350"/>
      <c r="QC6" s="350"/>
      <c r="QD6" s="350"/>
      <c r="QE6" s="350"/>
      <c r="QF6" s="350"/>
      <c r="QG6" s="350"/>
      <c r="QH6" s="350"/>
      <c r="QI6" s="350"/>
      <c r="QJ6" s="350"/>
      <c r="QK6" s="350"/>
      <c r="QL6" s="350"/>
      <c r="QM6" s="350"/>
      <c r="QN6" s="350"/>
      <c r="QO6" s="350"/>
      <c r="QP6" s="350"/>
      <c r="QQ6" s="350"/>
      <c r="QR6" s="350"/>
      <c r="QS6" s="350"/>
      <c r="QT6" s="350"/>
      <c r="QU6" s="350"/>
      <c r="QV6" s="350"/>
      <c r="QW6" s="350"/>
      <c r="QX6" s="350"/>
      <c r="QY6" s="350"/>
      <c r="QZ6" s="350"/>
      <c r="RA6" s="350"/>
      <c r="RB6" s="350"/>
      <c r="RC6" s="350"/>
      <c r="RD6" s="350"/>
      <c r="RE6" s="350"/>
      <c r="RF6" s="350"/>
      <c r="RG6" s="350"/>
      <c r="RH6" s="350"/>
      <c r="RI6" s="350"/>
      <c r="RJ6" s="350"/>
      <c r="RK6" s="350"/>
      <c r="RL6" s="350"/>
      <c r="RM6" s="350"/>
      <c r="RN6" s="350"/>
      <c r="RO6" s="350"/>
      <c r="RP6" s="350"/>
      <c r="RQ6" s="350"/>
      <c r="RR6" s="350"/>
      <c r="RS6" s="350"/>
      <c r="RT6" s="350"/>
      <c r="RU6" s="350"/>
      <c r="RV6" s="350"/>
      <c r="RW6" s="350"/>
      <c r="RX6" s="350"/>
      <c r="RY6" s="350"/>
      <c r="RZ6" s="350"/>
      <c r="SA6" s="350"/>
      <c r="SB6" s="350"/>
      <c r="SC6" s="350"/>
      <c r="SD6" s="350"/>
      <c r="SE6" s="350"/>
      <c r="SF6" s="350"/>
      <c r="SG6" s="350"/>
      <c r="SH6" s="350"/>
      <c r="SI6" s="350"/>
      <c r="SJ6" s="350"/>
      <c r="SK6" s="350"/>
      <c r="SL6" s="350"/>
      <c r="SM6" s="350"/>
      <c r="SN6" s="350"/>
      <c r="SO6" s="350"/>
      <c r="SP6" s="350"/>
      <c r="SQ6" s="350"/>
      <c r="SR6" s="350"/>
      <c r="SS6" s="350"/>
      <c r="ST6" s="350"/>
      <c r="SU6" s="350"/>
      <c r="SV6" s="350"/>
      <c r="SW6" s="350"/>
      <c r="SX6" s="350"/>
      <c r="SY6" s="350"/>
      <c r="SZ6" s="350"/>
      <c r="TA6" s="350"/>
      <c r="TB6" s="350"/>
      <c r="TC6" s="350"/>
      <c r="TD6" s="350"/>
      <c r="TE6" s="350"/>
      <c r="TF6" s="350"/>
      <c r="TG6" s="350"/>
      <c r="TH6" s="350"/>
      <c r="TI6" s="350"/>
      <c r="TJ6" s="350"/>
      <c r="TK6" s="350"/>
      <c r="TL6" s="350"/>
      <c r="TM6" s="350"/>
      <c r="TN6" s="350"/>
      <c r="TO6" s="350"/>
      <c r="TP6" s="350"/>
      <c r="TQ6" s="350"/>
      <c r="TR6" s="350"/>
      <c r="TS6" s="350"/>
      <c r="TT6" s="350"/>
      <c r="TU6" s="350"/>
      <c r="TV6" s="350"/>
      <c r="TW6" s="350"/>
      <c r="TX6" s="350"/>
      <c r="TY6" s="350"/>
      <c r="TZ6" s="350"/>
      <c r="UA6" s="350"/>
      <c r="UB6" s="350"/>
      <c r="UC6" s="350"/>
      <c r="UD6" s="350"/>
      <c r="UE6" s="350"/>
      <c r="UF6" s="350"/>
      <c r="UG6" s="350"/>
      <c r="UH6" s="350"/>
      <c r="UI6" s="350"/>
      <c r="UJ6" s="350"/>
      <c r="UK6" s="350"/>
      <c r="UL6" s="350"/>
      <c r="UM6" s="350"/>
      <c r="UN6" s="350"/>
      <c r="UO6" s="350"/>
      <c r="UP6" s="350"/>
      <c r="UQ6" s="350"/>
      <c r="UR6" s="350"/>
      <c r="US6" s="350"/>
      <c r="UT6" s="350"/>
      <c r="UU6" s="350"/>
      <c r="UV6" s="350"/>
      <c r="UW6" s="350"/>
      <c r="UX6" s="350"/>
      <c r="UY6" s="350"/>
      <c r="UZ6" s="350"/>
      <c r="VA6" s="350"/>
      <c r="VB6" s="350"/>
      <c r="VC6" s="350"/>
      <c r="VD6" s="350"/>
      <c r="VE6" s="350"/>
      <c r="VF6" s="350"/>
      <c r="VG6" s="350"/>
      <c r="VH6" s="350"/>
      <c r="VI6" s="350"/>
      <c r="VJ6" s="350"/>
      <c r="VK6" s="350"/>
      <c r="VL6" s="350"/>
      <c r="VM6" s="350"/>
      <c r="VN6" s="350"/>
      <c r="VO6" s="350"/>
      <c r="VP6" s="350"/>
      <c r="VQ6" s="350"/>
      <c r="VR6" s="350"/>
      <c r="VS6" s="350"/>
      <c r="VT6" s="350"/>
      <c r="VU6" s="350"/>
      <c r="VV6" s="350"/>
      <c r="VW6" s="350"/>
      <c r="VX6" s="350"/>
      <c r="VY6" s="350"/>
      <c r="VZ6" s="350"/>
      <c r="WA6" s="350"/>
      <c r="WB6" s="350"/>
      <c r="WC6" s="350"/>
      <c r="WD6" s="350"/>
      <c r="WE6" s="350"/>
      <c r="WF6" s="350"/>
      <c r="WG6" s="350"/>
      <c r="WH6" s="350"/>
      <c r="WI6" s="350"/>
      <c r="WJ6" s="350"/>
      <c r="WK6" s="350"/>
      <c r="WL6" s="350"/>
      <c r="WM6" s="350"/>
      <c r="WN6" s="350"/>
      <c r="WO6" s="350"/>
      <c r="WP6" s="350"/>
      <c r="WQ6" s="350"/>
      <c r="WR6" s="350"/>
      <c r="WS6" s="350"/>
      <c r="WT6" s="350"/>
      <c r="WU6" s="350"/>
      <c r="WV6" s="350"/>
      <c r="WW6" s="350"/>
      <c r="WX6" s="350"/>
      <c r="WY6" s="350"/>
      <c r="WZ6" s="350"/>
      <c r="XA6" s="350"/>
      <c r="XB6" s="350"/>
      <c r="XC6" s="350"/>
      <c r="XD6" s="350"/>
      <c r="XE6" s="350"/>
      <c r="XF6" s="350"/>
      <c r="XG6" s="350"/>
      <c r="XH6" s="350"/>
      <c r="XI6" s="350"/>
      <c r="XJ6" s="350"/>
      <c r="XK6" s="350"/>
      <c r="XL6" s="350"/>
      <c r="XM6" s="350"/>
      <c r="XN6" s="350"/>
      <c r="XO6" s="350"/>
      <c r="XP6" s="350"/>
      <c r="XQ6" s="350"/>
      <c r="XR6" s="350"/>
      <c r="XS6" s="350"/>
      <c r="XT6" s="350"/>
      <c r="XU6" s="350"/>
      <c r="XV6" s="350"/>
      <c r="XW6" s="350"/>
      <c r="XX6" s="350"/>
      <c r="XY6" s="350"/>
      <c r="XZ6" s="350"/>
      <c r="YA6" s="350"/>
      <c r="YB6" s="350"/>
      <c r="YC6" s="350"/>
      <c r="YD6" s="350"/>
      <c r="YE6" s="350"/>
      <c r="YF6" s="350"/>
      <c r="YG6" s="350"/>
      <c r="YH6" s="350"/>
      <c r="YI6" s="350"/>
      <c r="YJ6" s="350"/>
      <c r="YK6" s="350"/>
      <c r="YL6" s="350"/>
      <c r="YM6" s="350"/>
      <c r="YN6" s="350"/>
      <c r="YO6" s="350"/>
      <c r="YP6" s="350"/>
      <c r="YQ6" s="350"/>
      <c r="YR6" s="350"/>
      <c r="YS6" s="350"/>
      <c r="YT6" s="350"/>
      <c r="YU6" s="350"/>
      <c r="YV6" s="350"/>
      <c r="YW6" s="350"/>
      <c r="YX6" s="350"/>
      <c r="YY6" s="350"/>
      <c r="YZ6" s="350"/>
      <c r="ZA6" s="350"/>
      <c r="ZB6" s="350"/>
      <c r="ZC6" s="350"/>
      <c r="ZD6" s="350"/>
      <c r="ZE6" s="350"/>
      <c r="ZF6" s="350"/>
      <c r="ZG6" s="350"/>
      <c r="ZH6" s="350"/>
      <c r="ZI6" s="350"/>
      <c r="ZJ6" s="350"/>
      <c r="ZK6" s="350"/>
      <c r="ZL6" s="350"/>
      <c r="ZM6" s="350"/>
      <c r="ZN6" s="350"/>
      <c r="ZO6" s="350"/>
      <c r="ZP6" s="350"/>
      <c r="ZQ6" s="350"/>
      <c r="ZR6" s="350"/>
      <c r="ZS6" s="350"/>
      <c r="ZT6" s="350"/>
      <c r="ZU6" s="350"/>
      <c r="ZV6" s="350"/>
      <c r="ZW6" s="350"/>
      <c r="ZX6" s="350"/>
      <c r="ZY6" s="350"/>
      <c r="ZZ6" s="350"/>
      <c r="AAA6" s="350"/>
      <c r="AAB6" s="350"/>
      <c r="AAC6" s="350"/>
      <c r="AAD6" s="350"/>
      <c r="AAE6" s="350"/>
      <c r="AAF6" s="350"/>
      <c r="AAG6" s="350"/>
      <c r="AAH6" s="350"/>
      <c r="AAI6" s="350"/>
      <c r="AAJ6" s="350"/>
      <c r="AAK6" s="350"/>
      <c r="AAL6" s="350"/>
      <c r="AAM6" s="350"/>
      <c r="AAN6" s="350"/>
      <c r="AAO6" s="350"/>
      <c r="AAP6" s="350"/>
      <c r="AAQ6" s="350"/>
      <c r="AAR6" s="350"/>
      <c r="AAS6" s="350"/>
      <c r="AAT6" s="350"/>
      <c r="AAU6" s="350"/>
      <c r="AAV6" s="350"/>
      <c r="AAW6" s="350"/>
      <c r="AAX6" s="350"/>
      <c r="AAY6" s="350"/>
      <c r="AAZ6" s="350"/>
      <c r="ABA6" s="350"/>
      <c r="ABB6" s="350"/>
      <c r="ABC6" s="350"/>
      <c r="ABD6" s="350"/>
      <c r="ABE6" s="350"/>
      <c r="ABF6" s="350"/>
      <c r="ABG6" s="350"/>
      <c r="ABH6" s="350"/>
      <c r="ABI6" s="350"/>
      <c r="ABJ6" s="350"/>
      <c r="ABK6" s="350"/>
      <c r="ABL6" s="350"/>
      <c r="ABM6" s="350"/>
      <c r="ABN6" s="350"/>
      <c r="ABO6" s="350"/>
      <c r="ABP6" s="350"/>
      <c r="ABQ6" s="350"/>
      <c r="ABR6" s="350"/>
      <c r="ABS6" s="350"/>
      <c r="ABT6" s="350"/>
      <c r="ABU6" s="350"/>
      <c r="ABV6" s="350"/>
      <c r="ABW6" s="350"/>
      <c r="ABX6" s="350"/>
      <c r="ABY6" s="350"/>
      <c r="ABZ6" s="350"/>
      <c r="ACA6" s="350"/>
      <c r="ACB6" s="350"/>
      <c r="ACC6" s="350"/>
      <c r="ACD6" s="350"/>
      <c r="ACE6" s="350"/>
      <c r="ACF6" s="350"/>
      <c r="ACG6" s="350"/>
      <c r="ACH6" s="350"/>
      <c r="ACI6" s="350"/>
      <c r="ACJ6" s="350"/>
      <c r="ACK6" s="350"/>
      <c r="ACL6" s="350"/>
      <c r="ACM6" s="350"/>
      <c r="ACN6" s="350"/>
      <c r="ACO6" s="350"/>
      <c r="ACP6" s="350"/>
      <c r="ACQ6" s="350"/>
      <c r="ACR6" s="350"/>
      <c r="ACS6" s="350"/>
      <c r="ACT6" s="350"/>
      <c r="ACU6" s="350"/>
      <c r="ACV6" s="350"/>
      <c r="ACW6" s="350"/>
      <c r="ACX6" s="350"/>
      <c r="ACY6" s="350"/>
      <c r="ACZ6" s="350"/>
      <c r="ADA6" s="350"/>
      <c r="ADB6" s="350"/>
      <c r="ADC6" s="350"/>
      <c r="ADD6" s="350"/>
      <c r="ADE6" s="350"/>
      <c r="ADF6" s="350"/>
      <c r="ADG6" s="350"/>
      <c r="ADH6" s="350"/>
      <c r="ADI6" s="350"/>
      <c r="ADJ6" s="350"/>
      <c r="ADK6" s="350"/>
      <c r="ADL6" s="350"/>
      <c r="ADM6" s="350"/>
      <c r="ADN6" s="350"/>
      <c r="ADO6" s="350"/>
      <c r="ADP6" s="350"/>
      <c r="ADQ6" s="350"/>
      <c r="ADR6" s="350"/>
      <c r="ADS6" s="350"/>
      <c r="ADT6" s="350"/>
      <c r="ADU6" s="350"/>
      <c r="ADV6" s="350"/>
      <c r="ADW6" s="350"/>
      <c r="ADX6" s="350"/>
      <c r="ADY6" s="350"/>
      <c r="ADZ6" s="350"/>
      <c r="AEA6" s="350"/>
      <c r="AEB6" s="350"/>
      <c r="AEC6" s="350"/>
      <c r="AED6" s="350"/>
      <c r="AEE6" s="350"/>
      <c r="AEF6" s="350"/>
      <c r="AEG6" s="350"/>
      <c r="AEH6" s="350"/>
      <c r="AEI6" s="350"/>
      <c r="AEJ6" s="350"/>
      <c r="AEK6" s="350"/>
      <c r="AEL6" s="350"/>
      <c r="AEM6" s="350"/>
      <c r="AEN6" s="350"/>
      <c r="AEO6" s="350"/>
      <c r="AEP6" s="350"/>
      <c r="AEQ6" s="350"/>
      <c r="AER6" s="350"/>
      <c r="AES6" s="350"/>
      <c r="AET6" s="350"/>
      <c r="AEU6" s="350"/>
      <c r="AEV6" s="350"/>
      <c r="AEW6" s="350"/>
      <c r="AEX6" s="350"/>
      <c r="AEY6" s="350"/>
      <c r="AEZ6" s="350"/>
      <c r="AFA6" s="350"/>
      <c r="AFB6" s="350"/>
      <c r="AFC6" s="350"/>
      <c r="AFD6" s="350"/>
      <c r="AFE6" s="350"/>
      <c r="AFF6" s="350"/>
      <c r="AFG6" s="350"/>
      <c r="AFH6" s="350"/>
      <c r="AFI6" s="350"/>
      <c r="AFJ6" s="350"/>
      <c r="AFK6" s="350"/>
      <c r="AFL6" s="350"/>
      <c r="AFM6" s="350"/>
      <c r="AFN6" s="350"/>
      <c r="AFO6" s="350"/>
      <c r="AFP6" s="350"/>
      <c r="AFQ6" s="350"/>
      <c r="AFR6" s="350"/>
      <c r="AFS6" s="350"/>
      <c r="AFT6" s="350"/>
      <c r="AFU6" s="350"/>
      <c r="AFV6" s="350"/>
      <c r="AFW6" s="350"/>
      <c r="AFX6" s="350"/>
      <c r="AFY6" s="350"/>
      <c r="AFZ6" s="350"/>
      <c r="AGA6" s="350"/>
      <c r="AGB6" s="350"/>
      <c r="AGC6" s="350"/>
      <c r="AGD6" s="350"/>
      <c r="AGE6" s="350"/>
      <c r="AGF6" s="350"/>
      <c r="AGG6" s="350"/>
      <c r="AGH6" s="350"/>
      <c r="AGI6" s="350"/>
      <c r="AGJ6" s="350"/>
      <c r="AGK6" s="350"/>
      <c r="AGL6" s="350"/>
      <c r="AGM6" s="350"/>
      <c r="AGN6" s="350"/>
      <c r="AGO6" s="350"/>
      <c r="AGP6" s="350"/>
      <c r="AGQ6" s="350"/>
      <c r="AGR6" s="350"/>
      <c r="AGS6" s="350"/>
      <c r="AGT6" s="350"/>
      <c r="AGU6" s="350"/>
      <c r="AGV6" s="350"/>
      <c r="AGW6" s="350"/>
      <c r="AGX6" s="350"/>
      <c r="AGY6" s="350"/>
      <c r="AGZ6" s="350"/>
      <c r="AHA6" s="350"/>
      <c r="AHB6" s="350"/>
      <c r="AHC6" s="350"/>
      <c r="AHD6" s="350"/>
      <c r="AHE6" s="350"/>
      <c r="AHF6" s="350"/>
      <c r="AHG6" s="350"/>
      <c r="AHH6" s="350"/>
      <c r="AHI6" s="350"/>
      <c r="AHJ6" s="350"/>
      <c r="AHK6" s="350"/>
      <c r="AHL6" s="350"/>
      <c r="AHM6" s="350"/>
      <c r="AHN6" s="350"/>
      <c r="AHO6" s="350"/>
      <c r="AHP6" s="350"/>
      <c r="AHQ6" s="350"/>
      <c r="AHR6" s="350"/>
      <c r="AHS6" s="350"/>
      <c r="AHT6" s="350"/>
      <c r="AHU6" s="350"/>
      <c r="AHV6" s="350"/>
      <c r="AHW6" s="350"/>
      <c r="AHX6" s="350"/>
      <c r="AHY6" s="350"/>
      <c r="AHZ6" s="350"/>
      <c r="AIA6" s="350"/>
      <c r="AIB6" s="350"/>
      <c r="AIC6" s="350"/>
      <c r="AID6" s="350"/>
      <c r="AIE6" s="350"/>
      <c r="AIF6" s="350"/>
      <c r="AIG6" s="350"/>
      <c r="AIH6" s="350"/>
      <c r="AII6" s="350"/>
      <c r="AIJ6" s="350"/>
      <c r="AIK6" s="350"/>
      <c r="AIL6" s="350"/>
      <c r="AIM6" s="350"/>
      <c r="AIN6" s="350"/>
      <c r="AIO6" s="350"/>
      <c r="AIP6" s="350"/>
      <c r="AIQ6" s="350"/>
      <c r="AIR6" s="350"/>
      <c r="AIS6" s="350"/>
      <c r="AIT6" s="350"/>
      <c r="AIU6" s="350"/>
      <c r="AIV6" s="350"/>
      <c r="AIW6" s="350"/>
      <c r="AIX6" s="350"/>
      <c r="AIY6" s="350"/>
      <c r="AIZ6" s="350"/>
      <c r="AJA6" s="350"/>
      <c r="AJB6" s="350"/>
      <c r="AJC6" s="350"/>
      <c r="AJD6" s="350"/>
      <c r="AJE6" s="350"/>
      <c r="AJF6" s="350"/>
      <c r="AJG6" s="350"/>
      <c r="AJH6" s="350"/>
      <c r="AJI6" s="350"/>
      <c r="AJJ6" s="350"/>
      <c r="AJK6" s="350"/>
      <c r="AJL6" s="350"/>
      <c r="AJM6" s="350"/>
      <c r="AJN6" s="350"/>
      <c r="AJO6" s="350"/>
      <c r="AJP6" s="350"/>
      <c r="AJQ6" s="350"/>
      <c r="AJR6" s="350"/>
      <c r="AJS6" s="350"/>
      <c r="AJT6" s="350"/>
      <c r="AJU6" s="350"/>
      <c r="AJV6" s="350"/>
      <c r="AJW6" s="350"/>
      <c r="AJX6" s="350"/>
      <c r="AJY6" s="350"/>
      <c r="AJZ6" s="350"/>
      <c r="AKA6" s="350"/>
      <c r="AKB6" s="350"/>
      <c r="AKC6" s="350"/>
      <c r="AKD6" s="350"/>
      <c r="AKE6" s="350"/>
      <c r="AKF6" s="350"/>
      <c r="AKG6" s="350"/>
      <c r="AKH6" s="350"/>
      <c r="AKI6" s="350"/>
      <c r="AKJ6" s="350"/>
      <c r="AKK6" s="350"/>
      <c r="AKL6" s="350"/>
      <c r="AKM6" s="350"/>
      <c r="AKN6" s="350"/>
      <c r="AKO6" s="350"/>
      <c r="AKP6" s="350"/>
      <c r="AKQ6" s="350"/>
      <c r="AKR6" s="350"/>
      <c r="AKS6" s="350"/>
      <c r="AKT6" s="350"/>
      <c r="AKU6" s="350"/>
      <c r="AKV6" s="350"/>
      <c r="AKW6" s="350"/>
      <c r="AKX6" s="350"/>
      <c r="AKY6" s="350"/>
      <c r="AKZ6" s="350"/>
      <c r="ALA6" s="350"/>
      <c r="ALB6" s="350"/>
      <c r="ALC6" s="350"/>
      <c r="ALD6" s="350"/>
      <c r="ALE6" s="350"/>
      <c r="ALF6" s="350"/>
      <c r="ALG6" s="350"/>
      <c r="ALH6" s="350"/>
      <c r="ALI6" s="350"/>
      <c r="ALJ6" s="350"/>
      <c r="ALK6" s="350"/>
      <c r="ALL6" s="350"/>
      <c r="ALM6" s="350"/>
      <c r="ALN6" s="350"/>
      <c r="ALO6" s="350"/>
      <c r="ALP6" s="350"/>
      <c r="ALQ6" s="350"/>
      <c r="ALR6" s="350"/>
      <c r="ALS6" s="350"/>
      <c r="ALT6" s="350"/>
      <c r="ALU6" s="350"/>
      <c r="ALV6" s="350"/>
      <c r="ALW6" s="350"/>
      <c r="ALX6" s="350"/>
      <c r="ALY6" s="350"/>
      <c r="ALZ6" s="350"/>
      <c r="AMA6" s="350"/>
      <c r="AMB6" s="350"/>
      <c r="AMC6" s="350"/>
      <c r="AMD6" s="350"/>
      <c r="AME6" s="350"/>
      <c r="AMF6" s="350"/>
      <c r="AMG6" s="350"/>
      <c r="AMH6" s="350"/>
    </row>
    <row r="7" spans="1:1022" s="349" customFormat="1" ht="28.2" customHeight="1" thickTop="1" thickBot="1" x14ac:dyDescent="0.35">
      <c r="A7" s="353"/>
      <c r="B7" s="510" t="s">
        <v>161</v>
      </c>
      <c r="C7" s="511"/>
      <c r="D7" s="511"/>
      <c r="E7" s="511"/>
      <c r="F7" s="511"/>
      <c r="G7" s="511"/>
      <c r="H7" s="511"/>
      <c r="I7" s="511"/>
      <c r="J7" s="511"/>
      <c r="K7" s="512"/>
      <c r="L7" s="513" t="s">
        <v>163</v>
      </c>
      <c r="M7" s="514"/>
      <c r="N7" s="515"/>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348"/>
      <c r="BZ7" s="348"/>
      <c r="CA7" s="348"/>
      <c r="CB7" s="348"/>
      <c r="CC7" s="348"/>
      <c r="CD7" s="348"/>
      <c r="CE7" s="348"/>
      <c r="CF7" s="348"/>
      <c r="CG7" s="348"/>
      <c r="CH7" s="348"/>
      <c r="CI7" s="348"/>
      <c r="CJ7" s="348"/>
      <c r="CK7" s="348"/>
      <c r="CL7" s="348"/>
      <c r="CM7" s="348"/>
      <c r="CN7" s="348"/>
      <c r="CO7" s="348"/>
      <c r="CP7" s="348"/>
      <c r="CQ7" s="348"/>
      <c r="CR7" s="348"/>
      <c r="CS7" s="348"/>
      <c r="CT7" s="348"/>
      <c r="CU7" s="348"/>
      <c r="CV7" s="348"/>
      <c r="CW7" s="348"/>
      <c r="CX7" s="348"/>
      <c r="CY7" s="348"/>
      <c r="CZ7" s="348"/>
      <c r="DA7" s="348"/>
      <c r="DB7" s="348"/>
      <c r="DC7" s="348"/>
      <c r="DD7" s="348"/>
      <c r="DE7" s="348"/>
      <c r="DF7" s="348"/>
      <c r="DG7" s="348"/>
      <c r="DH7" s="348"/>
      <c r="DI7" s="348"/>
      <c r="DJ7" s="348"/>
      <c r="DK7" s="348"/>
      <c r="DL7" s="348"/>
      <c r="DM7" s="348"/>
      <c r="DN7" s="348"/>
      <c r="DO7" s="348"/>
      <c r="DP7" s="348"/>
      <c r="DQ7" s="348"/>
      <c r="DR7" s="348"/>
      <c r="DS7" s="348"/>
      <c r="DT7" s="348"/>
      <c r="DU7" s="348"/>
      <c r="DV7" s="348"/>
      <c r="DW7" s="348"/>
      <c r="DX7" s="348"/>
      <c r="DY7" s="348"/>
      <c r="DZ7" s="348"/>
      <c r="EA7" s="348"/>
      <c r="EB7" s="348"/>
      <c r="EC7" s="348"/>
      <c r="ED7" s="348"/>
      <c r="EE7" s="348"/>
      <c r="EF7" s="348"/>
      <c r="EG7" s="348"/>
      <c r="EH7" s="348"/>
      <c r="EI7" s="348"/>
      <c r="EJ7" s="348"/>
      <c r="EK7" s="348"/>
      <c r="EL7" s="348"/>
      <c r="EM7" s="348"/>
      <c r="EN7" s="348"/>
      <c r="EO7" s="348"/>
      <c r="EP7" s="348"/>
      <c r="EQ7" s="348"/>
      <c r="ER7" s="348"/>
      <c r="ES7" s="348"/>
      <c r="ET7" s="348"/>
      <c r="EU7" s="348"/>
      <c r="EV7" s="348"/>
      <c r="EW7" s="348"/>
      <c r="EX7" s="348"/>
      <c r="EY7" s="348"/>
      <c r="EZ7" s="348"/>
      <c r="FA7" s="348"/>
      <c r="FB7" s="348"/>
      <c r="FC7" s="348"/>
      <c r="FD7" s="348"/>
      <c r="FE7" s="348"/>
      <c r="FF7" s="348"/>
      <c r="FG7" s="348"/>
      <c r="FH7" s="348"/>
      <c r="FI7" s="348"/>
      <c r="FJ7" s="348"/>
      <c r="FK7" s="348"/>
      <c r="FL7" s="348"/>
      <c r="FM7" s="348"/>
      <c r="FN7" s="348"/>
      <c r="FO7" s="348"/>
      <c r="FP7" s="348"/>
      <c r="FQ7" s="348"/>
      <c r="FR7" s="348"/>
      <c r="FS7" s="348"/>
      <c r="FT7" s="348"/>
      <c r="FU7" s="348"/>
      <c r="FV7" s="348"/>
      <c r="FW7" s="348"/>
      <c r="FX7" s="348"/>
      <c r="FY7" s="348"/>
      <c r="FZ7" s="348"/>
      <c r="GA7" s="348"/>
      <c r="GB7" s="348"/>
      <c r="GC7" s="348"/>
      <c r="GD7" s="348"/>
      <c r="GE7" s="348"/>
      <c r="GF7" s="348"/>
      <c r="GG7" s="348"/>
      <c r="GH7" s="348"/>
      <c r="GI7" s="348"/>
      <c r="GJ7" s="348"/>
      <c r="GK7" s="348"/>
      <c r="GL7" s="348"/>
      <c r="GM7" s="348"/>
      <c r="GN7" s="348"/>
      <c r="GO7" s="348"/>
      <c r="GP7" s="348"/>
      <c r="GQ7" s="348"/>
      <c r="GR7" s="348"/>
      <c r="GS7" s="348"/>
      <c r="GT7" s="348"/>
      <c r="GU7" s="348"/>
      <c r="GV7" s="348"/>
      <c r="GW7" s="348"/>
      <c r="GX7" s="348"/>
      <c r="GY7" s="348"/>
      <c r="GZ7" s="348"/>
      <c r="HA7" s="348"/>
      <c r="HB7" s="348"/>
      <c r="HC7" s="348"/>
      <c r="HD7" s="348"/>
      <c r="HE7" s="348"/>
      <c r="HF7" s="348"/>
      <c r="HG7" s="348"/>
      <c r="HH7" s="348"/>
      <c r="HI7" s="348"/>
      <c r="HJ7" s="348"/>
      <c r="HK7" s="348"/>
      <c r="HL7" s="348"/>
      <c r="HM7" s="348"/>
      <c r="HN7" s="348"/>
      <c r="HO7" s="348"/>
      <c r="HP7" s="348"/>
      <c r="HQ7" s="348"/>
      <c r="HR7" s="348"/>
      <c r="HS7" s="348"/>
      <c r="HT7" s="348"/>
      <c r="HU7" s="348"/>
      <c r="HV7" s="348"/>
      <c r="HW7" s="348"/>
      <c r="HX7" s="348"/>
      <c r="HY7" s="348"/>
      <c r="HZ7" s="348"/>
      <c r="IA7" s="348"/>
      <c r="IB7" s="348"/>
      <c r="IC7" s="348"/>
      <c r="ID7" s="348"/>
      <c r="IE7" s="348"/>
      <c r="IF7" s="348"/>
      <c r="IG7" s="348"/>
      <c r="IH7" s="348"/>
      <c r="II7" s="348"/>
      <c r="IJ7" s="348"/>
      <c r="IK7" s="348"/>
      <c r="IL7" s="348"/>
      <c r="IM7" s="348"/>
      <c r="IN7" s="348"/>
      <c r="IO7" s="348"/>
      <c r="IP7" s="348"/>
      <c r="IQ7" s="348"/>
      <c r="IR7" s="348"/>
      <c r="IS7" s="348"/>
      <c r="IT7" s="348"/>
      <c r="IU7" s="348"/>
      <c r="IV7" s="348"/>
      <c r="IW7" s="348"/>
      <c r="IX7" s="348"/>
      <c r="IY7" s="348"/>
      <c r="IZ7" s="348"/>
      <c r="JA7" s="348"/>
      <c r="JB7" s="348"/>
      <c r="JC7" s="348"/>
      <c r="JD7" s="348"/>
      <c r="JE7" s="348"/>
      <c r="JF7" s="348"/>
      <c r="JG7" s="348"/>
      <c r="JH7" s="348"/>
      <c r="JI7" s="348"/>
      <c r="JJ7" s="348"/>
      <c r="JK7" s="348"/>
      <c r="JL7" s="348"/>
      <c r="JM7" s="348"/>
      <c r="JN7" s="348"/>
      <c r="JO7" s="348"/>
      <c r="JP7" s="348"/>
      <c r="JQ7" s="348"/>
      <c r="JR7" s="348"/>
      <c r="JS7" s="348"/>
      <c r="JT7" s="348"/>
      <c r="JU7" s="348"/>
      <c r="JV7" s="348"/>
      <c r="JW7" s="348"/>
      <c r="JX7" s="348"/>
      <c r="JY7" s="348"/>
      <c r="JZ7" s="348"/>
      <c r="KA7" s="348"/>
      <c r="KB7" s="348"/>
      <c r="KC7" s="348"/>
      <c r="KD7" s="348"/>
      <c r="KE7" s="348"/>
      <c r="KF7" s="348"/>
      <c r="KG7" s="348"/>
      <c r="KH7" s="348"/>
      <c r="KI7" s="348"/>
      <c r="KJ7" s="348"/>
      <c r="KK7" s="348"/>
      <c r="KL7" s="348"/>
      <c r="KM7" s="348"/>
      <c r="KN7" s="348"/>
      <c r="KO7" s="348"/>
      <c r="KP7" s="348"/>
      <c r="KQ7" s="348"/>
      <c r="KR7" s="348"/>
      <c r="KS7" s="348"/>
      <c r="KT7" s="348"/>
      <c r="KU7" s="348"/>
      <c r="KV7" s="348"/>
      <c r="KW7" s="348"/>
      <c r="KX7" s="348"/>
      <c r="KY7" s="348"/>
      <c r="KZ7" s="348"/>
      <c r="LA7" s="348"/>
      <c r="LB7" s="348"/>
      <c r="LC7" s="348"/>
      <c r="LD7" s="348"/>
      <c r="LE7" s="348"/>
      <c r="LF7" s="348"/>
      <c r="LG7" s="348"/>
      <c r="LH7" s="348"/>
      <c r="LI7" s="348"/>
      <c r="LJ7" s="348"/>
      <c r="LK7" s="348"/>
      <c r="LL7" s="348"/>
      <c r="LM7" s="348"/>
      <c r="LN7" s="348"/>
      <c r="LO7" s="348"/>
      <c r="LP7" s="348"/>
      <c r="LQ7" s="348"/>
      <c r="LR7" s="348"/>
      <c r="LS7" s="348"/>
      <c r="LT7" s="348"/>
      <c r="LU7" s="348"/>
      <c r="LV7" s="348"/>
      <c r="LW7" s="348"/>
      <c r="LX7" s="348"/>
      <c r="LY7" s="348"/>
      <c r="LZ7" s="348"/>
      <c r="MA7" s="348"/>
      <c r="MB7" s="348"/>
      <c r="MC7" s="348"/>
      <c r="MD7" s="348"/>
      <c r="ME7" s="348"/>
      <c r="MF7" s="348"/>
      <c r="MG7" s="348"/>
      <c r="MH7" s="348"/>
      <c r="MI7" s="348"/>
      <c r="MJ7" s="348"/>
      <c r="MK7" s="348"/>
      <c r="ML7" s="348"/>
      <c r="MM7" s="348"/>
      <c r="MN7" s="348"/>
      <c r="MO7" s="348"/>
      <c r="MP7" s="348"/>
      <c r="MQ7" s="348"/>
      <c r="MR7" s="348"/>
      <c r="MS7" s="348"/>
      <c r="MT7" s="348"/>
      <c r="MU7" s="348"/>
      <c r="MV7" s="348"/>
      <c r="MW7" s="348"/>
      <c r="MX7" s="348"/>
      <c r="MY7" s="348"/>
      <c r="MZ7" s="348"/>
      <c r="NA7" s="348"/>
      <c r="NB7" s="348"/>
      <c r="NC7" s="348"/>
      <c r="ND7" s="348"/>
      <c r="NE7" s="348"/>
      <c r="NF7" s="348"/>
      <c r="NG7" s="348"/>
      <c r="NH7" s="348"/>
      <c r="NI7" s="348"/>
      <c r="NJ7" s="348"/>
      <c r="NK7" s="348"/>
      <c r="NL7" s="348"/>
      <c r="NM7" s="348"/>
      <c r="NN7" s="348"/>
      <c r="NO7" s="348"/>
      <c r="NP7" s="348"/>
      <c r="NQ7" s="348"/>
      <c r="NR7" s="348"/>
      <c r="NS7" s="348"/>
      <c r="NT7" s="348"/>
      <c r="NU7" s="348"/>
      <c r="NV7" s="348"/>
      <c r="NW7" s="348"/>
      <c r="NX7" s="348"/>
      <c r="NY7" s="348"/>
      <c r="NZ7" s="348"/>
      <c r="OA7" s="348"/>
      <c r="OB7" s="348"/>
      <c r="OC7" s="348"/>
      <c r="OD7" s="348"/>
      <c r="OE7" s="348"/>
      <c r="OF7" s="348"/>
      <c r="OG7" s="348"/>
      <c r="OH7" s="348"/>
      <c r="OI7" s="348"/>
      <c r="OJ7" s="348"/>
      <c r="OK7" s="348"/>
      <c r="OL7" s="348"/>
      <c r="OM7" s="348"/>
      <c r="ON7" s="348"/>
      <c r="OO7" s="348"/>
      <c r="OP7" s="348"/>
      <c r="OQ7" s="348"/>
      <c r="OR7" s="348"/>
      <c r="OS7" s="348"/>
      <c r="OT7" s="348"/>
      <c r="OU7" s="348"/>
      <c r="OV7" s="348"/>
      <c r="OW7" s="348"/>
      <c r="OX7" s="348"/>
      <c r="OY7" s="348"/>
      <c r="OZ7" s="348"/>
      <c r="PA7" s="348"/>
      <c r="PB7" s="348"/>
      <c r="PC7" s="348"/>
      <c r="PD7" s="348"/>
      <c r="PE7" s="348"/>
      <c r="PF7" s="348"/>
      <c r="PG7" s="348"/>
      <c r="PH7" s="348"/>
      <c r="PI7" s="348"/>
      <c r="PJ7" s="348"/>
      <c r="PK7" s="348"/>
      <c r="PL7" s="348"/>
      <c r="PM7" s="348"/>
      <c r="PN7" s="348"/>
      <c r="PO7" s="348"/>
      <c r="PP7" s="348"/>
      <c r="PQ7" s="348"/>
      <c r="PR7" s="348"/>
      <c r="PS7" s="348"/>
      <c r="PT7" s="348"/>
      <c r="PU7" s="348"/>
      <c r="PV7" s="348"/>
      <c r="PW7" s="348"/>
      <c r="PX7" s="348"/>
      <c r="PY7" s="348"/>
      <c r="PZ7" s="348"/>
      <c r="QA7" s="348"/>
      <c r="QB7" s="348"/>
      <c r="QC7" s="348"/>
      <c r="QD7" s="348"/>
      <c r="QE7" s="348"/>
      <c r="QF7" s="348"/>
      <c r="QG7" s="348"/>
      <c r="QH7" s="348"/>
      <c r="QI7" s="348"/>
      <c r="QJ7" s="348"/>
      <c r="QK7" s="348"/>
      <c r="QL7" s="348"/>
      <c r="QM7" s="348"/>
      <c r="QN7" s="348"/>
      <c r="QO7" s="348"/>
      <c r="QP7" s="348"/>
      <c r="QQ7" s="348"/>
      <c r="QR7" s="348"/>
      <c r="QS7" s="348"/>
      <c r="QT7" s="348"/>
      <c r="QU7" s="348"/>
      <c r="QV7" s="348"/>
      <c r="QW7" s="348"/>
      <c r="QX7" s="348"/>
      <c r="QY7" s="348"/>
      <c r="QZ7" s="348"/>
      <c r="RA7" s="348"/>
      <c r="RB7" s="348"/>
      <c r="RC7" s="348"/>
      <c r="RD7" s="348"/>
      <c r="RE7" s="348"/>
      <c r="RF7" s="348"/>
      <c r="RG7" s="348"/>
      <c r="RH7" s="348"/>
      <c r="RI7" s="348"/>
      <c r="RJ7" s="348"/>
      <c r="RK7" s="348"/>
      <c r="RL7" s="348"/>
      <c r="RM7" s="348"/>
      <c r="RN7" s="348"/>
      <c r="RO7" s="348"/>
      <c r="RP7" s="348"/>
      <c r="RQ7" s="348"/>
      <c r="RR7" s="348"/>
      <c r="RS7" s="348"/>
      <c r="RT7" s="348"/>
      <c r="RU7" s="348"/>
      <c r="RV7" s="348"/>
      <c r="RW7" s="348"/>
      <c r="RX7" s="348"/>
      <c r="RY7" s="348"/>
      <c r="RZ7" s="348"/>
      <c r="SA7" s="348"/>
      <c r="SB7" s="348"/>
      <c r="SC7" s="348"/>
      <c r="SD7" s="348"/>
      <c r="SE7" s="348"/>
      <c r="SF7" s="348"/>
      <c r="SG7" s="348"/>
      <c r="SH7" s="348"/>
      <c r="SI7" s="348"/>
      <c r="SJ7" s="348"/>
      <c r="SK7" s="348"/>
      <c r="SL7" s="348"/>
      <c r="SM7" s="348"/>
      <c r="SN7" s="348"/>
      <c r="SO7" s="348"/>
      <c r="SP7" s="348"/>
      <c r="SQ7" s="348"/>
      <c r="SR7" s="348"/>
      <c r="SS7" s="348"/>
      <c r="ST7" s="348"/>
      <c r="SU7" s="348"/>
      <c r="SV7" s="348"/>
      <c r="SW7" s="348"/>
      <c r="SX7" s="348"/>
      <c r="SY7" s="348"/>
      <c r="SZ7" s="348"/>
      <c r="TA7" s="348"/>
      <c r="TB7" s="348"/>
      <c r="TC7" s="348"/>
      <c r="TD7" s="348"/>
      <c r="TE7" s="348"/>
      <c r="TF7" s="348"/>
      <c r="TG7" s="348"/>
      <c r="TH7" s="348"/>
      <c r="TI7" s="348"/>
      <c r="TJ7" s="348"/>
      <c r="TK7" s="348"/>
      <c r="TL7" s="348"/>
      <c r="TM7" s="348"/>
      <c r="TN7" s="348"/>
      <c r="TO7" s="348"/>
      <c r="TP7" s="348"/>
      <c r="TQ7" s="348"/>
      <c r="TR7" s="348"/>
      <c r="TS7" s="348"/>
      <c r="TT7" s="348"/>
      <c r="TU7" s="348"/>
      <c r="TV7" s="348"/>
      <c r="TW7" s="348"/>
      <c r="TX7" s="348"/>
      <c r="TY7" s="348"/>
      <c r="TZ7" s="348"/>
      <c r="UA7" s="348"/>
      <c r="UB7" s="348"/>
      <c r="UC7" s="348"/>
      <c r="UD7" s="348"/>
      <c r="UE7" s="348"/>
      <c r="UF7" s="348"/>
      <c r="UG7" s="348"/>
      <c r="UH7" s="348"/>
      <c r="UI7" s="348"/>
      <c r="UJ7" s="348"/>
      <c r="UK7" s="348"/>
      <c r="UL7" s="348"/>
      <c r="UM7" s="348"/>
      <c r="UN7" s="348"/>
      <c r="UO7" s="348"/>
      <c r="UP7" s="348"/>
      <c r="UQ7" s="348"/>
      <c r="UR7" s="348"/>
      <c r="US7" s="348"/>
      <c r="UT7" s="348"/>
      <c r="UU7" s="348"/>
      <c r="UV7" s="348"/>
      <c r="UW7" s="348"/>
      <c r="UX7" s="348"/>
      <c r="UY7" s="348"/>
      <c r="UZ7" s="348"/>
      <c r="VA7" s="348"/>
      <c r="VB7" s="348"/>
      <c r="VC7" s="348"/>
      <c r="VD7" s="348"/>
      <c r="VE7" s="348"/>
      <c r="VF7" s="348"/>
      <c r="VG7" s="348"/>
      <c r="VH7" s="348"/>
      <c r="VI7" s="348"/>
      <c r="VJ7" s="348"/>
      <c r="VK7" s="348"/>
      <c r="VL7" s="348"/>
      <c r="VM7" s="348"/>
      <c r="VN7" s="348"/>
      <c r="VO7" s="348"/>
      <c r="VP7" s="348"/>
      <c r="VQ7" s="348"/>
      <c r="VR7" s="348"/>
      <c r="VS7" s="348"/>
      <c r="VT7" s="348"/>
      <c r="VU7" s="348"/>
      <c r="VV7" s="348"/>
      <c r="VW7" s="348"/>
      <c r="VX7" s="348"/>
      <c r="VY7" s="348"/>
      <c r="VZ7" s="348"/>
      <c r="WA7" s="348"/>
      <c r="WB7" s="348"/>
      <c r="WC7" s="348"/>
      <c r="WD7" s="348"/>
      <c r="WE7" s="348"/>
      <c r="WF7" s="348"/>
      <c r="WG7" s="348"/>
      <c r="WH7" s="348"/>
      <c r="WI7" s="348"/>
      <c r="WJ7" s="348"/>
      <c r="WK7" s="348"/>
      <c r="WL7" s="348"/>
      <c r="WM7" s="348"/>
      <c r="WN7" s="348"/>
      <c r="WO7" s="348"/>
      <c r="WP7" s="348"/>
      <c r="WQ7" s="348"/>
      <c r="WR7" s="348"/>
      <c r="WS7" s="348"/>
      <c r="WT7" s="348"/>
      <c r="WU7" s="348"/>
      <c r="WV7" s="348"/>
      <c r="WW7" s="348"/>
      <c r="WX7" s="348"/>
      <c r="WY7" s="348"/>
      <c r="WZ7" s="348"/>
      <c r="XA7" s="348"/>
      <c r="XB7" s="348"/>
      <c r="XC7" s="348"/>
      <c r="XD7" s="348"/>
      <c r="XE7" s="348"/>
      <c r="XF7" s="348"/>
      <c r="XG7" s="348"/>
      <c r="XH7" s="348"/>
      <c r="XI7" s="348"/>
      <c r="XJ7" s="348"/>
      <c r="XK7" s="348"/>
      <c r="XL7" s="348"/>
      <c r="XM7" s="348"/>
      <c r="XN7" s="348"/>
      <c r="XO7" s="348"/>
      <c r="XP7" s="348"/>
      <c r="XQ7" s="348"/>
      <c r="XR7" s="348"/>
      <c r="XS7" s="348"/>
      <c r="XT7" s="348"/>
      <c r="XU7" s="348"/>
      <c r="XV7" s="348"/>
      <c r="XW7" s="348"/>
      <c r="XX7" s="348"/>
      <c r="XY7" s="348"/>
      <c r="XZ7" s="348"/>
      <c r="YA7" s="348"/>
      <c r="YB7" s="348"/>
      <c r="YC7" s="348"/>
      <c r="YD7" s="348"/>
      <c r="YE7" s="348"/>
      <c r="YF7" s="348"/>
      <c r="YG7" s="348"/>
      <c r="YH7" s="348"/>
      <c r="YI7" s="348"/>
      <c r="YJ7" s="348"/>
      <c r="YK7" s="348"/>
      <c r="YL7" s="348"/>
      <c r="YM7" s="348"/>
      <c r="YN7" s="348"/>
      <c r="YO7" s="348"/>
      <c r="YP7" s="348"/>
      <c r="YQ7" s="348"/>
      <c r="YR7" s="348"/>
      <c r="YS7" s="348"/>
      <c r="YT7" s="348"/>
      <c r="YU7" s="348"/>
      <c r="YV7" s="348"/>
      <c r="YW7" s="348"/>
      <c r="YX7" s="348"/>
      <c r="YY7" s="348"/>
      <c r="YZ7" s="348"/>
      <c r="ZA7" s="348"/>
      <c r="ZB7" s="348"/>
      <c r="ZC7" s="348"/>
      <c r="ZD7" s="348"/>
      <c r="ZE7" s="348"/>
      <c r="ZF7" s="348"/>
      <c r="ZG7" s="348"/>
      <c r="ZH7" s="348"/>
      <c r="ZI7" s="348"/>
      <c r="ZJ7" s="348"/>
      <c r="ZK7" s="348"/>
      <c r="ZL7" s="348"/>
      <c r="ZM7" s="348"/>
      <c r="ZN7" s="348"/>
      <c r="ZO7" s="348"/>
      <c r="ZP7" s="348"/>
      <c r="ZQ7" s="348"/>
      <c r="ZR7" s="348"/>
      <c r="ZS7" s="348"/>
      <c r="ZT7" s="348"/>
      <c r="ZU7" s="348"/>
      <c r="ZV7" s="348"/>
      <c r="ZW7" s="348"/>
      <c r="ZX7" s="348"/>
      <c r="ZY7" s="348"/>
      <c r="ZZ7" s="348"/>
      <c r="AAA7" s="348"/>
      <c r="AAB7" s="348"/>
      <c r="AAC7" s="348"/>
      <c r="AAD7" s="348"/>
      <c r="AAE7" s="348"/>
      <c r="AAF7" s="348"/>
      <c r="AAG7" s="348"/>
      <c r="AAH7" s="348"/>
      <c r="AAI7" s="348"/>
      <c r="AAJ7" s="348"/>
      <c r="AAK7" s="348"/>
      <c r="AAL7" s="348"/>
      <c r="AAM7" s="348"/>
      <c r="AAN7" s="348"/>
      <c r="AAO7" s="348"/>
      <c r="AAP7" s="348"/>
      <c r="AAQ7" s="348"/>
      <c r="AAR7" s="348"/>
      <c r="AAS7" s="348"/>
      <c r="AAT7" s="348"/>
      <c r="AAU7" s="348"/>
      <c r="AAV7" s="348"/>
      <c r="AAW7" s="348"/>
      <c r="AAX7" s="348"/>
      <c r="AAY7" s="348"/>
      <c r="AAZ7" s="348"/>
      <c r="ABA7" s="348"/>
      <c r="ABB7" s="348"/>
      <c r="ABC7" s="348"/>
      <c r="ABD7" s="348"/>
      <c r="ABE7" s="348"/>
      <c r="ABF7" s="348"/>
      <c r="ABG7" s="348"/>
      <c r="ABH7" s="348"/>
      <c r="ABI7" s="348"/>
      <c r="ABJ7" s="348"/>
      <c r="ABK7" s="348"/>
      <c r="ABL7" s="348"/>
      <c r="ABM7" s="348"/>
      <c r="ABN7" s="348"/>
      <c r="ABO7" s="348"/>
      <c r="ABP7" s="348"/>
      <c r="ABQ7" s="348"/>
      <c r="ABR7" s="348"/>
      <c r="ABS7" s="348"/>
      <c r="ABT7" s="348"/>
      <c r="ABU7" s="348"/>
      <c r="ABV7" s="348"/>
      <c r="ABW7" s="348"/>
      <c r="ABX7" s="348"/>
      <c r="ABY7" s="348"/>
      <c r="ABZ7" s="348"/>
      <c r="ACA7" s="348"/>
      <c r="ACB7" s="348"/>
      <c r="ACC7" s="348"/>
      <c r="ACD7" s="348"/>
      <c r="ACE7" s="348"/>
      <c r="ACF7" s="348"/>
      <c r="ACG7" s="348"/>
      <c r="ACH7" s="348"/>
      <c r="ACI7" s="348"/>
      <c r="ACJ7" s="348"/>
      <c r="ACK7" s="348"/>
      <c r="ACL7" s="348"/>
      <c r="ACM7" s="348"/>
      <c r="ACN7" s="348"/>
      <c r="ACO7" s="348"/>
      <c r="ACP7" s="348"/>
      <c r="ACQ7" s="348"/>
      <c r="ACR7" s="348"/>
      <c r="ACS7" s="348"/>
      <c r="ACT7" s="348"/>
      <c r="ACU7" s="348"/>
      <c r="ACV7" s="348"/>
      <c r="ACW7" s="348"/>
      <c r="ACX7" s="348"/>
      <c r="ACY7" s="348"/>
      <c r="ACZ7" s="348"/>
      <c r="ADA7" s="348"/>
      <c r="ADB7" s="348"/>
      <c r="ADC7" s="348"/>
      <c r="ADD7" s="348"/>
      <c r="ADE7" s="348"/>
      <c r="ADF7" s="348"/>
      <c r="ADG7" s="348"/>
      <c r="ADH7" s="348"/>
      <c r="ADI7" s="348"/>
      <c r="ADJ7" s="348"/>
      <c r="ADK7" s="348"/>
      <c r="ADL7" s="348"/>
      <c r="ADM7" s="348"/>
      <c r="ADN7" s="348"/>
      <c r="ADO7" s="348"/>
      <c r="ADP7" s="348"/>
      <c r="ADQ7" s="348"/>
      <c r="ADR7" s="348"/>
      <c r="ADS7" s="348"/>
      <c r="ADT7" s="348"/>
      <c r="ADU7" s="348"/>
      <c r="ADV7" s="348"/>
      <c r="ADW7" s="348"/>
      <c r="ADX7" s="348"/>
      <c r="ADY7" s="348"/>
      <c r="ADZ7" s="348"/>
      <c r="AEA7" s="348"/>
      <c r="AEB7" s="348"/>
      <c r="AEC7" s="348"/>
      <c r="AED7" s="348"/>
      <c r="AEE7" s="348"/>
      <c r="AEF7" s="348"/>
      <c r="AEG7" s="348"/>
      <c r="AEH7" s="348"/>
      <c r="AEI7" s="348"/>
      <c r="AEJ7" s="348"/>
      <c r="AEK7" s="348"/>
      <c r="AEL7" s="348"/>
      <c r="AEM7" s="348"/>
      <c r="AEN7" s="348"/>
      <c r="AEO7" s="348"/>
      <c r="AEP7" s="348"/>
      <c r="AEQ7" s="348"/>
      <c r="AER7" s="348"/>
      <c r="AES7" s="348"/>
      <c r="AET7" s="348"/>
      <c r="AEU7" s="348"/>
      <c r="AEV7" s="348"/>
      <c r="AEW7" s="348"/>
      <c r="AEX7" s="348"/>
      <c r="AEY7" s="348"/>
      <c r="AEZ7" s="348"/>
      <c r="AFA7" s="348"/>
      <c r="AFB7" s="348"/>
      <c r="AFC7" s="348"/>
      <c r="AFD7" s="348"/>
      <c r="AFE7" s="348"/>
      <c r="AFF7" s="348"/>
      <c r="AFG7" s="348"/>
      <c r="AFH7" s="348"/>
      <c r="AFI7" s="348"/>
      <c r="AFJ7" s="348"/>
      <c r="AFK7" s="348"/>
      <c r="AFL7" s="348"/>
      <c r="AFM7" s="348"/>
      <c r="AFN7" s="348"/>
      <c r="AFO7" s="348"/>
      <c r="AFP7" s="348"/>
      <c r="AFQ7" s="348"/>
      <c r="AFR7" s="348"/>
      <c r="AFS7" s="348"/>
      <c r="AFT7" s="348"/>
      <c r="AFU7" s="348"/>
      <c r="AFV7" s="348"/>
      <c r="AFW7" s="348"/>
      <c r="AFX7" s="348"/>
      <c r="AFY7" s="348"/>
      <c r="AFZ7" s="348"/>
      <c r="AGA7" s="348"/>
      <c r="AGB7" s="348"/>
      <c r="AGC7" s="348"/>
      <c r="AGD7" s="348"/>
      <c r="AGE7" s="348"/>
      <c r="AGF7" s="348"/>
      <c r="AGG7" s="348"/>
      <c r="AGH7" s="348"/>
      <c r="AGI7" s="348"/>
      <c r="AGJ7" s="348"/>
      <c r="AGK7" s="348"/>
      <c r="AGL7" s="348"/>
      <c r="AGM7" s="348"/>
      <c r="AGN7" s="348"/>
      <c r="AGO7" s="348"/>
      <c r="AGP7" s="348"/>
      <c r="AGQ7" s="348"/>
      <c r="AGR7" s="348"/>
      <c r="AGS7" s="348"/>
      <c r="AGT7" s="348"/>
      <c r="AGU7" s="348"/>
      <c r="AGV7" s="348"/>
      <c r="AGW7" s="348"/>
      <c r="AGX7" s="348"/>
      <c r="AGY7" s="348"/>
      <c r="AGZ7" s="348"/>
      <c r="AHA7" s="348"/>
      <c r="AHB7" s="348"/>
      <c r="AHC7" s="348"/>
      <c r="AHD7" s="348"/>
      <c r="AHE7" s="348"/>
      <c r="AHF7" s="348"/>
      <c r="AHG7" s="348"/>
      <c r="AHH7" s="348"/>
      <c r="AHI7" s="348"/>
      <c r="AHJ7" s="348"/>
      <c r="AHK7" s="348"/>
      <c r="AHL7" s="348"/>
      <c r="AHM7" s="348"/>
      <c r="AHN7" s="348"/>
      <c r="AHO7" s="348"/>
      <c r="AHP7" s="348"/>
      <c r="AHQ7" s="348"/>
      <c r="AHR7" s="348"/>
      <c r="AHS7" s="348"/>
      <c r="AHT7" s="348"/>
      <c r="AHU7" s="348"/>
      <c r="AHV7" s="348"/>
      <c r="AHW7" s="348"/>
      <c r="AHX7" s="348"/>
      <c r="AHY7" s="348"/>
      <c r="AHZ7" s="348"/>
      <c r="AIA7" s="348"/>
      <c r="AIB7" s="348"/>
      <c r="AIC7" s="348"/>
      <c r="AID7" s="348"/>
      <c r="AIE7" s="348"/>
      <c r="AIF7" s="348"/>
      <c r="AIG7" s="348"/>
      <c r="AIH7" s="348"/>
      <c r="AII7" s="348"/>
      <c r="AIJ7" s="348"/>
      <c r="AIK7" s="348"/>
      <c r="AIL7" s="348"/>
      <c r="AIM7" s="348"/>
      <c r="AIN7" s="348"/>
      <c r="AIO7" s="348"/>
      <c r="AIP7" s="348"/>
      <c r="AIQ7" s="348"/>
      <c r="AIR7" s="348"/>
      <c r="AIS7" s="348"/>
      <c r="AIT7" s="348"/>
      <c r="AIU7" s="348"/>
      <c r="AIV7" s="348"/>
      <c r="AIW7" s="348"/>
      <c r="AIX7" s="348"/>
      <c r="AIY7" s="348"/>
      <c r="AIZ7" s="348"/>
      <c r="AJA7" s="348"/>
      <c r="AJB7" s="348"/>
      <c r="AJC7" s="348"/>
      <c r="AJD7" s="348"/>
      <c r="AJE7" s="348"/>
      <c r="AJF7" s="348"/>
      <c r="AJG7" s="348"/>
      <c r="AJH7" s="348"/>
      <c r="AJI7" s="348"/>
      <c r="AJJ7" s="348"/>
      <c r="AJK7" s="348"/>
      <c r="AJL7" s="348"/>
      <c r="AJM7" s="348"/>
      <c r="AJN7" s="348"/>
      <c r="AJO7" s="348"/>
      <c r="AJP7" s="348"/>
      <c r="AJQ7" s="348"/>
      <c r="AJR7" s="348"/>
      <c r="AJS7" s="348"/>
      <c r="AJT7" s="348"/>
      <c r="AJU7" s="348"/>
      <c r="AJV7" s="348"/>
      <c r="AJW7" s="348"/>
      <c r="AJX7" s="348"/>
      <c r="AJY7" s="348"/>
      <c r="AJZ7" s="348"/>
      <c r="AKA7" s="348"/>
      <c r="AKB7" s="348"/>
      <c r="AKC7" s="348"/>
      <c r="AKD7" s="348"/>
      <c r="AKE7" s="348"/>
      <c r="AKF7" s="348"/>
      <c r="AKG7" s="348"/>
      <c r="AKH7" s="348"/>
      <c r="AKI7" s="348"/>
      <c r="AKJ7" s="348"/>
      <c r="AKK7" s="348"/>
      <c r="AKL7" s="348"/>
      <c r="AKM7" s="348"/>
      <c r="AKN7" s="348"/>
      <c r="AKO7" s="348"/>
      <c r="AKP7" s="348"/>
      <c r="AKQ7" s="348"/>
      <c r="AKR7" s="348"/>
      <c r="AKS7" s="348"/>
      <c r="AKT7" s="348"/>
      <c r="AKU7" s="348"/>
      <c r="AKV7" s="348"/>
      <c r="AKW7" s="348"/>
      <c r="AKX7" s="348"/>
      <c r="AKY7" s="348"/>
      <c r="AKZ7" s="348"/>
      <c r="ALA7" s="348"/>
      <c r="ALB7" s="348"/>
      <c r="ALC7" s="348"/>
      <c r="ALD7" s="348"/>
      <c r="ALE7" s="348"/>
      <c r="ALF7" s="348"/>
      <c r="ALG7" s="348"/>
      <c r="ALH7" s="348"/>
      <c r="ALI7" s="348"/>
      <c r="ALJ7" s="348"/>
      <c r="ALK7" s="348"/>
      <c r="ALL7" s="348"/>
      <c r="ALM7" s="348"/>
      <c r="ALN7" s="348"/>
      <c r="ALO7" s="348"/>
      <c r="ALP7" s="348"/>
      <c r="ALQ7" s="348"/>
      <c r="ALR7" s="348"/>
      <c r="ALS7" s="348"/>
      <c r="ALT7" s="348"/>
      <c r="ALU7" s="348"/>
      <c r="ALV7" s="348"/>
      <c r="ALW7" s="348"/>
      <c r="ALX7" s="348"/>
      <c r="ALY7" s="348"/>
      <c r="ALZ7" s="348"/>
      <c r="AMA7" s="348"/>
      <c r="AMB7" s="348"/>
      <c r="AMC7" s="348"/>
      <c r="AMD7" s="348"/>
      <c r="AME7" s="348"/>
      <c r="AMF7" s="348"/>
      <c r="AMG7" s="348"/>
      <c r="AMH7" s="348"/>
    </row>
    <row r="8" spans="1:1022" s="20" customFormat="1" ht="60.6" thickBot="1" x14ac:dyDescent="0.3">
      <c r="A8" s="43" t="s">
        <v>162</v>
      </c>
      <c r="B8" s="43" t="s">
        <v>156</v>
      </c>
      <c r="C8" s="43" t="s">
        <v>63</v>
      </c>
      <c r="D8" s="347" t="s">
        <v>158</v>
      </c>
      <c r="E8" s="43" t="s">
        <v>157</v>
      </c>
      <c r="F8" s="43" t="s">
        <v>64</v>
      </c>
      <c r="G8" s="43" t="s">
        <v>65</v>
      </c>
      <c r="H8" s="43" t="s">
        <v>66</v>
      </c>
      <c r="I8" s="43" t="s">
        <v>67</v>
      </c>
      <c r="J8" s="43" t="s">
        <v>68</v>
      </c>
      <c r="K8" s="43" t="s">
        <v>69</v>
      </c>
      <c r="L8" s="43" t="s">
        <v>70</v>
      </c>
      <c r="M8" s="43" t="s">
        <v>71</v>
      </c>
      <c r="N8" s="43" t="s">
        <v>72</v>
      </c>
    </row>
    <row r="9" spans="1:1022" s="38" customFormat="1" x14ac:dyDescent="0.3">
      <c r="A9" s="261" t="s">
        <v>73</v>
      </c>
      <c r="B9" s="262" t="s">
        <v>99</v>
      </c>
      <c r="C9" s="263" t="s">
        <v>102</v>
      </c>
      <c r="D9" s="263" t="s">
        <v>169</v>
      </c>
      <c r="E9" s="264">
        <v>44927.73228009259</v>
      </c>
      <c r="F9" s="265" t="s">
        <v>168</v>
      </c>
      <c r="G9" s="266">
        <v>14451.41</v>
      </c>
      <c r="H9" s="267">
        <v>21</v>
      </c>
      <c r="I9" s="268">
        <f>G9</f>
        <v>14451.41</v>
      </c>
      <c r="J9" s="269">
        <f>I9</f>
        <v>14451.41</v>
      </c>
      <c r="K9" s="270"/>
      <c r="L9" s="271">
        <v>44963</v>
      </c>
      <c r="M9" s="272">
        <v>15238.28</v>
      </c>
      <c r="N9" s="270"/>
    </row>
    <row r="10" spans="1:1022" s="38" customFormat="1" x14ac:dyDescent="0.3">
      <c r="A10" s="273" t="s">
        <v>74</v>
      </c>
      <c r="B10" s="262" t="s">
        <v>100</v>
      </c>
      <c r="C10" s="263" t="s">
        <v>102</v>
      </c>
      <c r="D10" s="263" t="s">
        <v>170</v>
      </c>
      <c r="E10" s="264">
        <v>44952.732280092998</v>
      </c>
      <c r="F10" s="265" t="s">
        <v>168</v>
      </c>
      <c r="G10" s="266">
        <v>14492.76</v>
      </c>
      <c r="H10" s="267">
        <v>21</v>
      </c>
      <c r="I10" s="274">
        <f>G10</f>
        <v>14492.76</v>
      </c>
      <c r="J10" s="275">
        <f t="shared" ref="J10:J21" si="0">I10</f>
        <v>14492.76</v>
      </c>
      <c r="K10" s="276"/>
      <c r="L10" s="271">
        <v>44981</v>
      </c>
      <c r="M10" s="277">
        <v>15531.88</v>
      </c>
      <c r="N10" s="276"/>
    </row>
    <row r="11" spans="1:1022" s="38" customFormat="1" x14ac:dyDescent="0.3">
      <c r="A11" s="273" t="s">
        <v>75</v>
      </c>
      <c r="B11" s="262" t="s">
        <v>101</v>
      </c>
      <c r="C11" s="263" t="s">
        <v>102</v>
      </c>
      <c r="D11" s="263" t="s">
        <v>171</v>
      </c>
      <c r="E11" s="264">
        <v>44985</v>
      </c>
      <c r="F11" s="265" t="s">
        <v>168</v>
      </c>
      <c r="G11" s="266">
        <v>4055.5</v>
      </c>
      <c r="H11" s="267">
        <v>21</v>
      </c>
      <c r="I11" s="274">
        <f>G11</f>
        <v>4055.5</v>
      </c>
      <c r="J11" s="275">
        <f t="shared" si="0"/>
        <v>4055.5</v>
      </c>
      <c r="K11" s="276"/>
      <c r="L11" s="271">
        <v>45016</v>
      </c>
      <c r="M11" s="277">
        <v>4240.84</v>
      </c>
      <c r="N11" s="276"/>
    </row>
    <row r="12" spans="1:1022" s="38" customFormat="1" x14ac:dyDescent="0.3">
      <c r="A12" s="273" t="s">
        <v>98</v>
      </c>
      <c r="B12" s="262" t="s">
        <v>98</v>
      </c>
      <c r="C12" s="263"/>
      <c r="D12" s="263" t="s">
        <v>172</v>
      </c>
      <c r="E12" s="264"/>
      <c r="F12" s="265" t="s">
        <v>168</v>
      </c>
      <c r="G12" s="266"/>
      <c r="H12" s="267">
        <v>21</v>
      </c>
      <c r="I12" s="274"/>
      <c r="J12" s="275"/>
      <c r="K12" s="276"/>
      <c r="L12" s="271"/>
      <c r="M12" s="277"/>
      <c r="N12" s="276"/>
    </row>
    <row r="13" spans="1:1022" s="38" customFormat="1" x14ac:dyDescent="0.3">
      <c r="A13" s="273" t="s">
        <v>98</v>
      </c>
      <c r="B13" s="262" t="s">
        <v>98</v>
      </c>
      <c r="C13" s="263"/>
      <c r="D13" s="263" t="s">
        <v>173</v>
      </c>
      <c r="E13" s="264"/>
      <c r="F13" s="265" t="s">
        <v>168</v>
      </c>
      <c r="G13" s="266"/>
      <c r="H13" s="267">
        <v>21</v>
      </c>
      <c r="I13" s="274"/>
      <c r="J13" s="275"/>
      <c r="K13" s="276"/>
      <c r="L13" s="271"/>
      <c r="M13" s="277"/>
      <c r="N13" s="276"/>
    </row>
    <row r="14" spans="1:1022" s="38" customFormat="1" x14ac:dyDescent="0.3">
      <c r="A14" s="273" t="s">
        <v>98</v>
      </c>
      <c r="B14" s="262" t="s">
        <v>98</v>
      </c>
      <c r="C14" s="263"/>
      <c r="D14" s="263" t="s">
        <v>174</v>
      </c>
      <c r="E14" s="264"/>
      <c r="F14" s="265" t="s">
        <v>168</v>
      </c>
      <c r="G14" s="266"/>
      <c r="H14" s="267">
        <v>21</v>
      </c>
      <c r="I14" s="274"/>
      <c r="J14" s="275"/>
      <c r="K14" s="276"/>
      <c r="L14" s="271"/>
      <c r="M14" s="277"/>
      <c r="N14" s="276"/>
    </row>
    <row r="15" spans="1:1022" s="38" customFormat="1" x14ac:dyDescent="0.3">
      <c r="A15" s="273" t="s">
        <v>76</v>
      </c>
      <c r="B15" s="262" t="s">
        <v>104</v>
      </c>
      <c r="C15" s="263" t="s">
        <v>102</v>
      </c>
      <c r="D15" s="263" t="s">
        <v>175</v>
      </c>
      <c r="E15" s="264">
        <v>45548</v>
      </c>
      <c r="F15" s="265" t="s">
        <v>168</v>
      </c>
      <c r="G15" s="266">
        <v>9118.17</v>
      </c>
      <c r="H15" s="267">
        <v>21</v>
      </c>
      <c r="I15" s="274">
        <f t="shared" ref="I15:I21" si="1">G15</f>
        <v>9118.17</v>
      </c>
      <c r="J15" s="275">
        <f t="shared" si="0"/>
        <v>9118.17</v>
      </c>
      <c r="K15" s="276"/>
      <c r="L15" s="271">
        <v>45548</v>
      </c>
      <c r="M15" s="277">
        <v>9118.17</v>
      </c>
      <c r="N15" s="276"/>
    </row>
    <row r="16" spans="1:1022" s="38" customFormat="1" x14ac:dyDescent="0.3">
      <c r="A16" s="273" t="s">
        <v>77</v>
      </c>
      <c r="B16" s="262" t="s">
        <v>98</v>
      </c>
      <c r="C16" s="263" t="s">
        <v>102</v>
      </c>
      <c r="D16" s="263" t="s">
        <v>176</v>
      </c>
      <c r="E16" s="264">
        <v>45566</v>
      </c>
      <c r="F16" s="265" t="s">
        <v>168</v>
      </c>
      <c r="G16" s="266">
        <v>9047.1299999999992</v>
      </c>
      <c r="H16" s="267">
        <v>21</v>
      </c>
      <c r="I16" s="274">
        <f t="shared" si="1"/>
        <v>9047.1299999999992</v>
      </c>
      <c r="J16" s="275">
        <f t="shared" si="0"/>
        <v>9047.1299999999992</v>
      </c>
      <c r="K16" s="276"/>
      <c r="L16" s="271">
        <v>45583</v>
      </c>
      <c r="M16" s="277">
        <v>9318.26</v>
      </c>
      <c r="N16" s="276"/>
    </row>
    <row r="17" spans="1:1022" s="38" customFormat="1" x14ac:dyDescent="0.3">
      <c r="A17" s="273" t="s">
        <v>78</v>
      </c>
      <c r="B17" s="262" t="s">
        <v>98</v>
      </c>
      <c r="C17" s="263" t="s">
        <v>102</v>
      </c>
      <c r="D17" s="263" t="s">
        <v>177</v>
      </c>
      <c r="E17" s="264">
        <v>45623</v>
      </c>
      <c r="F17" s="265" t="s">
        <v>168</v>
      </c>
      <c r="G17" s="266">
        <v>9475.15</v>
      </c>
      <c r="H17" s="267">
        <v>21</v>
      </c>
      <c r="I17" s="274">
        <f t="shared" si="1"/>
        <v>9475.15</v>
      </c>
      <c r="J17" s="275">
        <f t="shared" si="0"/>
        <v>9475.15</v>
      </c>
      <c r="K17" s="276"/>
      <c r="L17" s="271">
        <v>45625</v>
      </c>
      <c r="M17" s="277">
        <v>9579.51</v>
      </c>
      <c r="N17" s="276"/>
    </row>
    <row r="18" spans="1:1022" s="38" customFormat="1" x14ac:dyDescent="0.3">
      <c r="A18" s="273" t="s">
        <v>79</v>
      </c>
      <c r="B18" s="262" t="s">
        <v>98</v>
      </c>
      <c r="C18" s="262" t="s">
        <v>98</v>
      </c>
      <c r="D18" s="263" t="s">
        <v>178</v>
      </c>
      <c r="E18" s="262" t="s">
        <v>98</v>
      </c>
      <c r="F18" s="265" t="s">
        <v>168</v>
      </c>
      <c r="G18" s="266">
        <v>9652.85</v>
      </c>
      <c r="H18" s="267">
        <v>21</v>
      </c>
      <c r="I18" s="274">
        <f t="shared" si="1"/>
        <v>9652.85</v>
      </c>
      <c r="J18" s="275">
        <f t="shared" si="0"/>
        <v>9652.85</v>
      </c>
      <c r="K18" s="276"/>
      <c r="L18" s="271">
        <v>45646</v>
      </c>
      <c r="M18" s="277">
        <v>9722.58</v>
      </c>
      <c r="N18" s="276"/>
    </row>
    <row r="19" spans="1:1022" s="38" customFormat="1" x14ac:dyDescent="0.3">
      <c r="A19" s="273" t="s">
        <v>98</v>
      </c>
      <c r="B19" s="262" t="s">
        <v>98</v>
      </c>
      <c r="C19" s="263" t="s">
        <v>98</v>
      </c>
      <c r="D19" s="263" t="s">
        <v>179</v>
      </c>
      <c r="E19" s="264" t="s">
        <v>98</v>
      </c>
      <c r="F19" s="265" t="s">
        <v>168</v>
      </c>
      <c r="G19" s="266">
        <v>17230.77</v>
      </c>
      <c r="H19" s="267">
        <v>21</v>
      </c>
      <c r="I19" s="274">
        <f t="shared" si="1"/>
        <v>17230.77</v>
      </c>
      <c r="J19" s="275">
        <f t="shared" si="0"/>
        <v>17230.77</v>
      </c>
      <c r="K19" s="276"/>
      <c r="L19" s="271">
        <v>45688</v>
      </c>
      <c r="M19" s="277">
        <v>17534.82</v>
      </c>
      <c r="N19" s="276"/>
    </row>
    <row r="20" spans="1:1022" s="38" customFormat="1" x14ac:dyDescent="0.3">
      <c r="A20" s="273" t="s">
        <v>98</v>
      </c>
      <c r="B20" s="262" t="s">
        <v>98</v>
      </c>
      <c r="C20" s="263" t="s">
        <v>98</v>
      </c>
      <c r="D20" s="263" t="s">
        <v>180</v>
      </c>
      <c r="E20" s="264" t="s">
        <v>98</v>
      </c>
      <c r="F20" s="265" t="s">
        <v>168</v>
      </c>
      <c r="G20" s="266">
        <v>16524.810000000001</v>
      </c>
      <c r="H20" s="267">
        <v>21</v>
      </c>
      <c r="I20" s="274">
        <f t="shared" si="1"/>
        <v>16524.810000000001</v>
      </c>
      <c r="J20" s="275">
        <f t="shared" si="0"/>
        <v>16524.810000000001</v>
      </c>
      <c r="K20" s="276"/>
      <c r="L20" s="271">
        <v>45730</v>
      </c>
      <c r="M20" s="277">
        <v>16765.759999999998</v>
      </c>
      <c r="N20" s="276"/>
    </row>
    <row r="21" spans="1:1022" s="38" customFormat="1" ht="15" thickBot="1" x14ac:dyDescent="0.35">
      <c r="A21" s="370" t="s">
        <v>98</v>
      </c>
      <c r="B21" s="371" t="s">
        <v>98</v>
      </c>
      <c r="C21" s="372" t="s">
        <v>98</v>
      </c>
      <c r="D21" s="372" t="s">
        <v>181</v>
      </c>
      <c r="E21" s="373" t="s">
        <v>98</v>
      </c>
      <c r="F21" s="374" t="s">
        <v>168</v>
      </c>
      <c r="G21" s="375">
        <v>24586.13</v>
      </c>
      <c r="H21" s="376">
        <v>21</v>
      </c>
      <c r="I21" s="377">
        <f t="shared" si="1"/>
        <v>24586.13</v>
      </c>
      <c r="J21" s="378">
        <f t="shared" si="0"/>
        <v>24586.13</v>
      </c>
      <c r="K21" s="379"/>
      <c r="L21" s="380">
        <v>45777</v>
      </c>
      <c r="M21" s="381">
        <v>24108.04</v>
      </c>
      <c r="N21" s="379"/>
    </row>
    <row r="22" spans="1:1022" ht="30.6" customHeight="1" thickBot="1" x14ac:dyDescent="0.35">
      <c r="A22" s="503" t="s">
        <v>80</v>
      </c>
      <c r="B22" s="504"/>
      <c r="C22" s="504"/>
      <c r="D22" s="504"/>
      <c r="E22" s="504"/>
      <c r="F22" s="505"/>
      <c r="G22" s="366">
        <f>SUM(G9:G21)</f>
        <v>128634.68000000001</v>
      </c>
      <c r="H22" s="367"/>
      <c r="I22" s="367">
        <f t="shared" ref="I22:J22" si="2">SUM(I9:I21)</f>
        <v>128634.68000000001</v>
      </c>
      <c r="J22" s="368">
        <f t="shared" si="2"/>
        <v>128634.68000000001</v>
      </c>
      <c r="K22" s="42"/>
      <c r="L22" s="42"/>
      <c r="M22" s="369">
        <f>SUM(M9:M21)</f>
        <v>131158.13999999998</v>
      </c>
      <c r="N22" s="42"/>
      <c r="AMG22" s="18"/>
      <c r="AMH22" s="18"/>
    </row>
    <row r="24" spans="1:1022" ht="42.6" customHeight="1" x14ac:dyDescent="0.3"/>
    <row r="25" spans="1:1022" ht="15.75" customHeight="1" x14ac:dyDescent="0.3">
      <c r="D25" s="44"/>
      <c r="F25" s="44"/>
    </row>
    <row r="26" spans="1:1022" ht="24.75" customHeight="1" x14ac:dyDescent="0.3">
      <c r="D26" s="40"/>
      <c r="F26" s="40"/>
      <c r="G26" s="39"/>
    </row>
    <row r="27" spans="1:1022" x14ac:dyDescent="0.3">
      <c r="D27" s="44"/>
      <c r="F27" s="40"/>
      <c r="G27" s="39"/>
    </row>
    <row r="28" spans="1:1022" x14ac:dyDescent="0.3">
      <c r="F28" s="40"/>
      <c r="G28" s="39"/>
    </row>
    <row r="29" spans="1:1022" x14ac:dyDescent="0.3">
      <c r="G29" s="39"/>
    </row>
  </sheetData>
  <dataConsolidate/>
  <mergeCells count="7">
    <mergeCell ref="A22:F22"/>
    <mergeCell ref="A1:N1"/>
    <mergeCell ref="C2:D2"/>
    <mergeCell ref="C3:D3"/>
    <mergeCell ref="A5:N5"/>
    <mergeCell ref="B7:K7"/>
    <mergeCell ref="L7:N7"/>
  </mergeCells>
  <phoneticPr fontId="7" type="noConversion"/>
  <pageMargins left="0.70866141732283472" right="0.70866141732283472" top="0.74803149606299213" bottom="0.74803149606299213" header="0.51181102362204722" footer="0.51181102362204722"/>
  <pageSetup paperSize="9" scale="2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7DED-0061-4F5D-AAAE-DEA6BDF97BCB}">
  <dimension ref="A1:N23"/>
  <sheetViews>
    <sheetView tabSelected="1" zoomScale="70" zoomScaleNormal="70" workbookViewId="0">
      <selection sqref="A1:M64"/>
    </sheetView>
  </sheetViews>
  <sheetFormatPr baseColWidth="10" defaultColWidth="11.44140625" defaultRowHeight="12" x14ac:dyDescent="0.25"/>
  <cols>
    <col min="1" max="1" width="11.44140625" style="399"/>
    <col min="2" max="2" width="23.6640625" style="399" customWidth="1"/>
    <col min="3" max="3" width="11.44140625" style="399"/>
    <col min="4" max="4" width="46.5546875" style="399" customWidth="1"/>
    <col min="5" max="5" width="18" style="399" customWidth="1"/>
    <col min="6" max="6" width="34.33203125" style="399" customWidth="1"/>
    <col min="7" max="7" width="15.5546875" style="399" customWidth="1"/>
    <col min="8" max="8" width="22.33203125" style="399" customWidth="1"/>
    <col min="9" max="11" width="11.44140625" style="399"/>
    <col min="12" max="12" width="18" style="399" customWidth="1"/>
    <col min="13" max="13" width="20.44140625" style="399" customWidth="1"/>
    <col min="14" max="16384" width="11.44140625" style="399"/>
  </cols>
  <sheetData>
    <row r="1" spans="1:14" s="20" customFormat="1" ht="22.8" customHeight="1" thickBot="1" x14ac:dyDescent="0.3">
      <c r="A1" s="527" t="s">
        <v>0</v>
      </c>
      <c r="B1" s="528"/>
      <c r="C1" s="528"/>
      <c r="D1" s="528"/>
      <c r="E1" s="528"/>
      <c r="F1" s="528"/>
      <c r="G1" s="528"/>
      <c r="H1" s="528"/>
      <c r="I1" s="528"/>
      <c r="J1" s="528"/>
      <c r="K1" s="528"/>
      <c r="L1" s="528"/>
      <c r="M1" s="528"/>
    </row>
    <row r="2" spans="1:14" s="389" customFormat="1" ht="15.6" customHeight="1" thickBot="1" x14ac:dyDescent="0.35">
      <c r="A2" s="386" t="s">
        <v>29</v>
      </c>
      <c r="B2" s="386"/>
      <c r="C2" s="529"/>
      <c r="D2" s="530"/>
      <c r="E2" s="387"/>
      <c r="F2" s="388" t="s">
        <v>81</v>
      </c>
      <c r="G2" s="400" t="s">
        <v>164</v>
      </c>
      <c r="H2" s="401" t="s">
        <v>165</v>
      </c>
      <c r="I2" s="387"/>
      <c r="J2" s="387"/>
      <c r="K2" s="387"/>
      <c r="L2" s="387"/>
      <c r="M2" s="387"/>
      <c r="N2" s="387"/>
    </row>
    <row r="3" spans="1:14" s="20" customFormat="1" ht="33.6" customHeight="1" thickBot="1" x14ac:dyDescent="0.3">
      <c r="A3" s="386" t="s">
        <v>30</v>
      </c>
      <c r="B3" s="386"/>
      <c r="C3" s="531"/>
      <c r="D3" s="532"/>
      <c r="E3" s="390"/>
      <c r="F3" s="391" t="s">
        <v>82</v>
      </c>
      <c r="G3" s="402" t="s">
        <v>166</v>
      </c>
      <c r="H3" s="403" t="s">
        <v>167</v>
      </c>
      <c r="I3" s="390"/>
      <c r="J3" s="390"/>
      <c r="K3" s="390"/>
      <c r="L3" s="390"/>
      <c r="M3" s="390"/>
      <c r="N3" s="390"/>
    </row>
    <row r="4" spans="1:14" s="20" customFormat="1" ht="28.2" customHeight="1" thickBot="1" x14ac:dyDescent="0.3">
      <c r="F4" s="392"/>
      <c r="G4" s="393"/>
    </row>
    <row r="5" spans="1:14" s="20" customFormat="1" ht="33" customHeight="1" thickBot="1" x14ac:dyDescent="0.3">
      <c r="A5" s="527" t="s">
        <v>184</v>
      </c>
      <c r="B5" s="528"/>
      <c r="C5" s="528"/>
      <c r="D5" s="528"/>
      <c r="E5" s="528"/>
      <c r="F5" s="528"/>
      <c r="G5" s="528"/>
      <c r="H5" s="528"/>
      <c r="I5" s="528"/>
      <c r="J5" s="528"/>
      <c r="K5" s="528"/>
      <c r="L5" s="528"/>
      <c r="M5" s="528"/>
    </row>
    <row r="6" spans="1:14" s="395" customFormat="1" ht="28.2" customHeight="1" thickBot="1" x14ac:dyDescent="0.3">
      <c r="A6" s="394"/>
      <c r="B6" s="536" t="s">
        <v>161</v>
      </c>
      <c r="C6" s="537"/>
      <c r="D6" s="537"/>
      <c r="E6" s="537"/>
      <c r="F6" s="537"/>
      <c r="G6" s="537"/>
      <c r="H6" s="533" t="s">
        <v>163</v>
      </c>
      <c r="I6" s="534"/>
      <c r="J6" s="535"/>
      <c r="K6" s="533" t="s">
        <v>183</v>
      </c>
      <c r="L6" s="534"/>
      <c r="M6" s="535"/>
    </row>
    <row r="7" spans="1:14" s="20" customFormat="1" ht="72" customHeight="1" thickBot="1" x14ac:dyDescent="0.3">
      <c r="A7" s="396" t="s">
        <v>83</v>
      </c>
      <c r="B7" s="385" t="s">
        <v>195</v>
      </c>
      <c r="C7" s="385" t="s">
        <v>156</v>
      </c>
      <c r="D7" s="385" t="s">
        <v>63</v>
      </c>
      <c r="E7" s="397" t="s">
        <v>84</v>
      </c>
      <c r="F7" s="397" t="s">
        <v>85</v>
      </c>
      <c r="G7" s="385" t="s">
        <v>69</v>
      </c>
      <c r="H7" s="385" t="s">
        <v>71</v>
      </c>
      <c r="I7" s="385" t="s">
        <v>70</v>
      </c>
      <c r="J7" s="385" t="s">
        <v>72</v>
      </c>
      <c r="K7" s="404" t="s">
        <v>86</v>
      </c>
      <c r="L7" s="404" t="s">
        <v>87</v>
      </c>
      <c r="M7" s="405" t="s">
        <v>182</v>
      </c>
    </row>
    <row r="8" spans="1:14" s="398" customFormat="1" x14ac:dyDescent="0.25">
      <c r="A8" s="409"/>
      <c r="B8" s="410"/>
      <c r="C8" s="410"/>
      <c r="D8" s="410"/>
      <c r="E8" s="411"/>
      <c r="F8" s="411"/>
      <c r="G8" s="410"/>
      <c r="H8" s="410"/>
      <c r="I8" s="410"/>
      <c r="J8" s="410"/>
      <c r="K8" s="411"/>
      <c r="L8" s="411"/>
      <c r="M8" s="412"/>
    </row>
    <row r="9" spans="1:14" s="398" customFormat="1" x14ac:dyDescent="0.25">
      <c r="A9" s="413"/>
      <c r="B9" s="407"/>
      <c r="C9" s="407"/>
      <c r="D9" s="407"/>
      <c r="E9" s="406"/>
      <c r="F9" s="406"/>
      <c r="G9" s="407"/>
      <c r="H9" s="407"/>
      <c r="I9" s="407"/>
      <c r="J9" s="407"/>
      <c r="K9" s="406"/>
      <c r="L9" s="406"/>
      <c r="M9" s="414"/>
    </row>
    <row r="10" spans="1:14" s="398" customFormat="1" x14ac:dyDescent="0.25">
      <c r="A10" s="415"/>
      <c r="B10" s="407"/>
      <c r="C10" s="407"/>
      <c r="D10" s="407"/>
      <c r="E10" s="407"/>
      <c r="F10" s="407"/>
      <c r="G10" s="407"/>
      <c r="H10" s="407"/>
      <c r="I10" s="407"/>
      <c r="J10" s="407"/>
      <c r="K10" s="407"/>
      <c r="L10" s="407"/>
      <c r="M10" s="416"/>
    </row>
    <row r="11" spans="1:14" s="398" customFormat="1" x14ac:dyDescent="0.25">
      <c r="A11" s="415"/>
      <c r="B11" s="407"/>
      <c r="C11" s="407"/>
      <c r="D11" s="407"/>
      <c r="E11" s="407"/>
      <c r="F11" s="407"/>
      <c r="G11" s="407"/>
      <c r="H11" s="407"/>
      <c r="I11" s="407"/>
      <c r="J11" s="407"/>
      <c r="K11" s="407"/>
      <c r="L11" s="407"/>
      <c r="M11" s="416"/>
    </row>
    <row r="12" spans="1:14" s="398" customFormat="1" x14ac:dyDescent="0.25">
      <c r="A12" s="415"/>
      <c r="B12" s="407"/>
      <c r="C12" s="407"/>
      <c r="D12" s="407"/>
      <c r="E12" s="407"/>
      <c r="F12" s="407"/>
      <c r="G12" s="407"/>
      <c r="H12" s="407"/>
      <c r="I12" s="407"/>
      <c r="J12" s="407"/>
      <c r="K12" s="407"/>
      <c r="L12" s="407"/>
      <c r="M12" s="416"/>
    </row>
    <row r="13" spans="1:14" x14ac:dyDescent="0.25">
      <c r="A13" s="417"/>
      <c r="B13" s="408"/>
      <c r="C13" s="408"/>
      <c r="D13" s="408"/>
      <c r="E13" s="408"/>
      <c r="F13" s="408"/>
      <c r="G13" s="408"/>
      <c r="H13" s="408"/>
      <c r="I13" s="408"/>
      <c r="J13" s="408"/>
      <c r="K13" s="408"/>
      <c r="L13" s="408"/>
      <c r="M13" s="418"/>
    </row>
    <row r="14" spans="1:14" x14ac:dyDescent="0.25">
      <c r="A14" s="417"/>
      <c r="B14" s="408"/>
      <c r="C14" s="408"/>
      <c r="D14" s="408"/>
      <c r="E14" s="408"/>
      <c r="F14" s="408"/>
      <c r="G14" s="408"/>
      <c r="H14" s="408"/>
      <c r="I14" s="408"/>
      <c r="J14" s="408"/>
      <c r="K14" s="408"/>
      <c r="L14" s="408"/>
      <c r="M14" s="418"/>
    </row>
    <row r="15" spans="1:14" x14ac:dyDescent="0.25">
      <c r="A15" s="417"/>
      <c r="B15" s="408"/>
      <c r="C15" s="408"/>
      <c r="D15" s="408"/>
      <c r="E15" s="408"/>
      <c r="F15" s="408"/>
      <c r="G15" s="408"/>
      <c r="H15" s="408"/>
      <c r="I15" s="408"/>
      <c r="J15" s="408"/>
      <c r="K15" s="408"/>
      <c r="L15" s="408"/>
      <c r="M15" s="418"/>
    </row>
    <row r="16" spans="1:14" x14ac:dyDescent="0.25">
      <c r="A16" s="417"/>
      <c r="B16" s="408"/>
      <c r="C16" s="408"/>
      <c r="D16" s="408"/>
      <c r="E16" s="408"/>
      <c r="F16" s="408"/>
      <c r="G16" s="408"/>
      <c r="H16" s="408"/>
      <c r="I16" s="408"/>
      <c r="J16" s="408"/>
      <c r="K16" s="408"/>
      <c r="L16" s="408"/>
      <c r="M16" s="418"/>
    </row>
    <row r="17" spans="1:13" x14ac:dyDescent="0.25">
      <c r="A17" s="417"/>
      <c r="B17" s="408"/>
      <c r="C17" s="408"/>
      <c r="D17" s="408"/>
      <c r="E17" s="408"/>
      <c r="F17" s="408"/>
      <c r="G17" s="408"/>
      <c r="H17" s="408"/>
      <c r="I17" s="408"/>
      <c r="J17" s="408"/>
      <c r="K17" s="408"/>
      <c r="L17" s="408"/>
      <c r="M17" s="418"/>
    </row>
    <row r="18" spans="1:13" x14ac:dyDescent="0.25">
      <c r="A18" s="417"/>
      <c r="B18" s="408"/>
      <c r="C18" s="408"/>
      <c r="D18" s="408"/>
      <c r="E18" s="408"/>
      <c r="F18" s="408"/>
      <c r="G18" s="408"/>
      <c r="H18" s="408"/>
      <c r="I18" s="408"/>
      <c r="J18" s="408"/>
      <c r="K18" s="408"/>
      <c r="L18" s="408"/>
      <c r="M18" s="418"/>
    </row>
    <row r="19" spans="1:13" x14ac:dyDescent="0.25">
      <c r="A19" s="417"/>
      <c r="B19" s="408"/>
      <c r="C19" s="408"/>
      <c r="D19" s="408"/>
      <c r="E19" s="408"/>
      <c r="F19" s="408"/>
      <c r="G19" s="408"/>
      <c r="H19" s="408"/>
      <c r="I19" s="408"/>
      <c r="J19" s="408"/>
      <c r="K19" s="408"/>
      <c r="L19" s="408"/>
      <c r="M19" s="418"/>
    </row>
    <row r="20" spans="1:13" x14ac:dyDescent="0.25">
      <c r="A20" s="417"/>
      <c r="B20" s="408"/>
      <c r="C20" s="408"/>
      <c r="D20" s="408"/>
      <c r="E20" s="408"/>
      <c r="F20" s="408"/>
      <c r="G20" s="408"/>
      <c r="H20" s="408"/>
      <c r="I20" s="408"/>
      <c r="J20" s="408"/>
      <c r="K20" s="408"/>
      <c r="L20" s="408"/>
      <c r="M20" s="418"/>
    </row>
    <row r="21" spans="1:13" x14ac:dyDescent="0.25">
      <c r="A21" s="417"/>
      <c r="B21" s="408"/>
      <c r="C21" s="408"/>
      <c r="D21" s="408"/>
      <c r="E21" s="408"/>
      <c r="F21" s="408"/>
      <c r="G21" s="408"/>
      <c r="H21" s="408"/>
      <c r="I21" s="408"/>
      <c r="J21" s="408"/>
      <c r="K21" s="408"/>
      <c r="L21" s="408"/>
      <c r="M21" s="418"/>
    </row>
    <row r="22" spans="1:13" x14ac:dyDescent="0.25">
      <c r="A22" s="417"/>
      <c r="B22" s="408"/>
      <c r="C22" s="408"/>
      <c r="D22" s="408"/>
      <c r="E22" s="408"/>
      <c r="F22" s="408"/>
      <c r="G22" s="408"/>
      <c r="H22" s="408"/>
      <c r="I22" s="408"/>
      <c r="J22" s="408"/>
      <c r="K22" s="408"/>
      <c r="L22" s="408"/>
      <c r="M22" s="418"/>
    </row>
    <row r="23" spans="1:13" ht="12.6" thickBot="1" x14ac:dyDescent="0.3">
      <c r="A23" s="419"/>
      <c r="B23" s="420"/>
      <c r="C23" s="420"/>
      <c r="D23" s="420"/>
      <c r="E23" s="420"/>
      <c r="F23" s="420"/>
      <c r="G23" s="420"/>
      <c r="H23" s="420"/>
      <c r="I23" s="420"/>
      <c r="J23" s="420"/>
      <c r="K23" s="420"/>
      <c r="L23" s="420"/>
      <c r="M23" s="421"/>
    </row>
  </sheetData>
  <mergeCells count="7">
    <mergeCell ref="A1:M1"/>
    <mergeCell ref="A5:M5"/>
    <mergeCell ref="C2:D2"/>
    <mergeCell ref="C3:D3"/>
    <mergeCell ref="K6:M6"/>
    <mergeCell ref="B6:G6"/>
    <mergeCell ref="H6:J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3C1DE78C0DC6242AD5D03F0E62C1387" ma:contentTypeVersion="15" ma:contentTypeDescription="Crear nuevo documento." ma:contentTypeScope="" ma:versionID="b7ffe8a774a1910b35d7b75f73d5a3a7">
  <xsd:schema xmlns:xsd="http://www.w3.org/2001/XMLSchema" xmlns:xs="http://www.w3.org/2001/XMLSchema" xmlns:p="http://schemas.microsoft.com/office/2006/metadata/properties" xmlns:ns2="316cdcee-53de-4348-b48b-25c31f175831" xmlns:ns3="fcd63052-22a4-4894-8788-9630384bb45a" targetNamespace="http://schemas.microsoft.com/office/2006/metadata/properties" ma:root="true" ma:fieldsID="265c6f664bbe05d7928e3f7b760561ab" ns2:_="" ns3:_="">
    <xsd:import namespace="316cdcee-53de-4348-b48b-25c31f175831"/>
    <xsd:import namespace="fcd63052-22a4-4894-8788-9630384bb4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cdcee-53de-4348-b48b-25c31f175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d63052-22a4-4894-8788-9630384bb4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318087f-21c4-4e50-9e07-e7011f046e98}" ma:internalName="TaxCatchAll" ma:showField="CatchAllData" ma:web="fcd63052-22a4-4894-8788-9630384bb45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cd63052-22a4-4894-8788-9630384bb45a" xsi:nil="true"/>
    <lcf76f155ced4ddcb4097134ff3c332f xmlns="316cdcee-53de-4348-b48b-25c31f175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80E5E6-562A-4F72-BF8E-DA8C9F71A06E}">
  <ds:schemaRefs>
    <ds:schemaRef ds:uri="http://schemas.microsoft.com/sharepoint/v3/contenttype/forms"/>
  </ds:schemaRefs>
</ds:datastoreItem>
</file>

<file path=customXml/itemProps2.xml><?xml version="1.0" encoding="utf-8"?>
<ds:datastoreItem xmlns:ds="http://schemas.openxmlformats.org/officeDocument/2006/customXml" ds:itemID="{E0072F12-6A56-40FD-8692-F947FFCEF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cdcee-53de-4348-b48b-25c31f175831"/>
    <ds:schemaRef ds:uri="fcd63052-22a4-4894-8788-9630384bb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18FB01-0420-47C6-B645-269039CE3612}">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fcd63052-22a4-4894-8788-9630384bb45a"/>
    <ds:schemaRef ds:uri="316cdcee-53de-4348-b48b-25c31f1758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CONTROL DOCUMENTAL</vt:lpstr>
      <vt:lpstr>PARTIDAS PRESUPUESTARIAS</vt:lpstr>
      <vt:lpstr>1-GASTOS PERSONAL</vt:lpstr>
      <vt:lpstr>2-GASTOS INSTRUMENTAL-MATERIAL</vt:lpstr>
      <vt:lpstr>3-COSTE INVES Y CONOCI</vt:lpstr>
      <vt:lpstr>4-GASTOS DE VIAJE Y OTROS</vt:lpstr>
      <vt:lpstr>AMORTIZACIÓN</vt:lpstr>
      <vt:lpstr>'1-GASTOS PERSONAL'!Área_de_impresión</vt:lpstr>
      <vt:lpstr>'3-COSTE INVES Y CONOCI'!Área_de_impresión</vt:lpstr>
      <vt:lpstr>'4-GASTOS DE VIAJE Y OTROS'!Área_de_impresión</vt:lpstr>
      <vt:lpstr>AMORTIZACIÓN!Área_de_impresión</vt:lpstr>
    </vt:vector>
  </TitlesOfParts>
  <Manager/>
  <Company>Grupo TRAGSA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Valles Rivero, Tamara</dc:creator>
  <cp:keywords/>
  <dc:description/>
  <cp:lastModifiedBy>SERRANO CAMARA, LUIS MIGUEL</cp:lastModifiedBy>
  <cp:revision/>
  <cp:lastPrinted>2025-12-17T14:57:00Z</cp:lastPrinted>
  <dcterms:created xsi:type="dcterms:W3CDTF">2025-07-17T06:59:51Z</dcterms:created>
  <dcterms:modified xsi:type="dcterms:W3CDTF">2025-12-17T14:57:41Z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0x01010043C1DE78C0DC6242AD5D03F0E62C1387</vt:lpwstr>
  </property>
  <property fmtid="{D5CDD505-2E9C-101B-9397-08002B2CF9AE}" pid="3" name="MediaServiceImageTags">
    <vt:lpwstr/>
  </property>
</Properties>
</file>