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GT90\Desktop\"/>
    </mc:Choice>
  </mc:AlternateContent>
  <xr:revisionPtr revIDLastSave="0" documentId="13_ncr:1_{FD75D198-4E64-4B22-966A-37F57EF04DC5}" xr6:coauthVersionLast="47" xr6:coauthVersionMax="47" xr10:uidLastSave="{00000000-0000-0000-0000-000000000000}"/>
  <bookViews>
    <workbookView xWindow="28680" yWindow="-120" windowWidth="29040" windowHeight="15720" tabRatio="992" xr2:uid="{00000000-000D-0000-FFFF-FFFF00000000}"/>
  </bookViews>
  <sheets>
    <sheet name="índice" sheetId="1" r:id="rId1"/>
    <sheet name="AG. CIBERSEGURIDAD" sheetId="29" r:id="rId2"/>
    <sheet name="AG. LOGÍSTICA" sheetId="30" r:id="rId3"/>
    <sheet name="AMAPAD" sheetId="23" r:id="rId4"/>
    <sheet name="AG. ADM.DIGITAL" sheetId="2" r:id="rId5"/>
    <sheet name="ALCALINGUA" sheetId="5" r:id="rId6"/>
    <sheet name="CYII" sheetId="7" r:id="rId7"/>
    <sheet name="CYII, S.A." sheetId="8" r:id="rId8"/>
    <sheet name="CANAL Extensia" sheetId="6" r:id="rId9"/>
    <sheet name="CANAL Gest. Lanzarote" sheetId="24" r:id="rId10"/>
    <sheet name="CRUSA" sheetId="25" r:id="rId11"/>
    <sheet name="HOSP.FUENLABRADA" sheetId="26" r:id="rId12"/>
    <sheet name="HOSP.ALCORCÓN" sheetId="11" r:id="rId13"/>
    <sheet name="MADRID CULTURA Y TURISMO" sheetId="12" r:id="rId14"/>
    <sheet name="METRO" sheetId="13" r:id="rId15"/>
    <sheet name="PLANIFICA MADRID" sheetId="14" r:id="rId16"/>
    <sheet name="RTVM" sheetId="28" r:id="rId17"/>
    <sheet name="UNIVERSITAS XXI" sheetId="15" r:id="rId18"/>
  </sheets>
  <definedNames>
    <definedName name="_xlnm._FilterDatabase" localSheetId="0" hidden="1">índice!$A$3:$E$3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15" l="1"/>
  <c r="C59" i="15"/>
  <c r="D47" i="15"/>
  <c r="C47" i="15"/>
  <c r="D44" i="15"/>
  <c r="D55" i="15" s="1"/>
  <c r="C44" i="15"/>
  <c r="C55" i="15" s="1"/>
  <c r="C43" i="15"/>
  <c r="C56" i="15" s="1"/>
  <c r="C58" i="15" s="1"/>
  <c r="D40" i="15"/>
  <c r="C40" i="15"/>
  <c r="D35" i="15"/>
  <c r="C35" i="15"/>
  <c r="D31" i="15"/>
  <c r="C31" i="15"/>
  <c r="D30" i="15"/>
  <c r="C30" i="15"/>
  <c r="C26" i="15"/>
  <c r="D24" i="15"/>
  <c r="C24" i="15"/>
  <c r="D19" i="15"/>
  <c r="C19" i="15"/>
  <c r="C16" i="15"/>
  <c r="D15" i="15"/>
  <c r="C15" i="15"/>
  <c r="D12" i="15"/>
  <c r="D43" i="15" s="1"/>
  <c r="D56" i="15" s="1"/>
  <c r="D58" i="15" s="1"/>
  <c r="C12" i="15"/>
  <c r="D7" i="15"/>
  <c r="C7" i="15"/>
  <c r="D50" i="28"/>
  <c r="D58" i="28" s="1"/>
  <c r="C50" i="28"/>
  <c r="C58" i="28" s="1"/>
  <c r="D47" i="28"/>
  <c r="C47" i="28"/>
  <c r="D43" i="28"/>
  <c r="C43" i="28"/>
  <c r="C46" i="28" s="1"/>
  <c r="D38" i="28"/>
  <c r="D33" i="28" s="1"/>
  <c r="C38" i="28"/>
  <c r="D34" i="28"/>
  <c r="C34" i="28"/>
  <c r="C33" i="28"/>
  <c r="D27" i="28"/>
  <c r="C27" i="28"/>
  <c r="D22" i="28"/>
  <c r="C22" i="28"/>
  <c r="D18" i="28"/>
  <c r="C18" i="28"/>
  <c r="D15" i="28"/>
  <c r="C15" i="28"/>
  <c r="D10" i="28"/>
  <c r="C10" i="28"/>
  <c r="D50" i="12"/>
  <c r="D58" i="12" s="1"/>
  <c r="C50" i="12"/>
  <c r="C58" i="12" s="1"/>
  <c r="D47" i="12"/>
  <c r="C47" i="12"/>
  <c r="D43" i="12"/>
  <c r="C43" i="12"/>
  <c r="C46" i="12" s="1"/>
  <c r="D38" i="12"/>
  <c r="D33" i="12" s="1"/>
  <c r="C38" i="12"/>
  <c r="D34" i="12"/>
  <c r="C34" i="12"/>
  <c r="C33" i="12"/>
  <c r="D27" i="12"/>
  <c r="C27" i="12"/>
  <c r="D22" i="12"/>
  <c r="C22" i="12"/>
  <c r="D18" i="12"/>
  <c r="C18" i="12"/>
  <c r="D15" i="12"/>
  <c r="C15" i="12"/>
  <c r="D10" i="12"/>
  <c r="C10" i="12"/>
  <c r="D71" i="11"/>
  <c r="D72" i="11" s="1"/>
  <c r="C71" i="11"/>
  <c r="C72" i="11" s="1"/>
  <c r="D66" i="11"/>
  <c r="C66" i="11"/>
  <c r="D65" i="11"/>
  <c r="C65" i="11"/>
  <c r="D64" i="11"/>
  <c r="C64" i="11"/>
  <c r="D58" i="11"/>
  <c r="C58" i="11"/>
  <c r="D45" i="11"/>
  <c r="D54" i="11" s="1"/>
  <c r="C45" i="11"/>
  <c r="C54" i="11" s="1"/>
  <c r="D42" i="11"/>
  <c r="C42" i="11"/>
  <c r="D38" i="11"/>
  <c r="C38" i="11"/>
  <c r="D34" i="11"/>
  <c r="C34" i="11"/>
  <c r="D26" i="11"/>
  <c r="C26" i="11"/>
  <c r="D23" i="11"/>
  <c r="D22" i="11"/>
  <c r="C22" i="11"/>
  <c r="D13" i="11"/>
  <c r="D41" i="11" s="1"/>
  <c r="C13" i="11"/>
  <c r="C12" i="11"/>
  <c r="C41" i="11" s="1"/>
  <c r="C10" i="11"/>
  <c r="D7" i="11"/>
  <c r="C7" i="11"/>
  <c r="D59" i="25"/>
  <c r="C59" i="25"/>
  <c r="D47" i="25"/>
  <c r="C47" i="25"/>
  <c r="D44" i="25"/>
  <c r="D55" i="25" s="1"/>
  <c r="C44" i="25"/>
  <c r="C55" i="25" s="1"/>
  <c r="D40" i="25"/>
  <c r="C40" i="25"/>
  <c r="D35" i="25"/>
  <c r="C35" i="25"/>
  <c r="D31" i="25"/>
  <c r="C31" i="25"/>
  <c r="D30" i="25"/>
  <c r="C30" i="25"/>
  <c r="D24" i="25"/>
  <c r="C24" i="25"/>
  <c r="D19" i="25"/>
  <c r="C19" i="25"/>
  <c r="D15" i="25"/>
  <c r="C15" i="25"/>
  <c r="D12" i="25"/>
  <c r="D43" i="25" s="1"/>
  <c r="D56" i="25" s="1"/>
  <c r="D58" i="25" s="1"/>
  <c r="C12" i="25"/>
  <c r="C43" i="25" s="1"/>
  <c r="C56" i="25" s="1"/>
  <c r="C58" i="25" s="1"/>
  <c r="D7" i="25"/>
  <c r="C7" i="25"/>
  <c r="D59" i="24"/>
  <c r="C59" i="24"/>
  <c r="D47" i="24"/>
  <c r="C47" i="24"/>
  <c r="D44" i="24"/>
  <c r="D55" i="24" s="1"/>
  <c r="C44" i="24"/>
  <c r="C55" i="24" s="1"/>
  <c r="D40" i="24"/>
  <c r="C40" i="24"/>
  <c r="D35" i="24"/>
  <c r="C35" i="24"/>
  <c r="D31" i="24"/>
  <c r="C31" i="24"/>
  <c r="D30" i="24"/>
  <c r="C30" i="24"/>
  <c r="D24" i="24"/>
  <c r="C24" i="24"/>
  <c r="D19" i="24"/>
  <c r="C19" i="24"/>
  <c r="D15" i="24"/>
  <c r="C15" i="24"/>
  <c r="D12" i="24"/>
  <c r="D43" i="24" s="1"/>
  <c r="D56" i="24" s="1"/>
  <c r="D58" i="24" s="1"/>
  <c r="C12" i="24"/>
  <c r="C43" i="24" s="1"/>
  <c r="C56" i="24" s="1"/>
  <c r="C58" i="24" s="1"/>
  <c r="D7" i="24"/>
  <c r="C7" i="24"/>
  <c r="D3" i="15" l="1"/>
  <c r="D61" i="15"/>
  <c r="C61" i="15"/>
  <c r="C3" i="15"/>
  <c r="D46" i="28"/>
  <c r="C59" i="28"/>
  <c r="C61" i="28" s="1"/>
  <c r="C64" i="28" s="1"/>
  <c r="D59" i="28"/>
  <c r="D61" i="28" s="1"/>
  <c r="D64" i="28" s="1"/>
  <c r="D59" i="12"/>
  <c r="D61" i="12" s="1"/>
  <c r="D64" i="12" s="1"/>
  <c r="D46" i="12"/>
  <c r="C59" i="12"/>
  <c r="C61" i="12" s="1"/>
  <c r="C64" i="12" s="1"/>
  <c r="C55" i="11"/>
  <c r="C57" i="11" s="1"/>
  <c r="D55" i="11"/>
  <c r="D57" i="11" s="1"/>
  <c r="C61" i="25"/>
  <c r="C3" i="25"/>
  <c r="D61" i="25"/>
  <c r="D3" i="25"/>
  <c r="C61" i="24"/>
  <c r="C3" i="24"/>
  <c r="D61" i="24"/>
  <c r="D3" i="24"/>
  <c r="D6" i="11" l="1"/>
  <c r="D77" i="11"/>
  <c r="C6" i="11"/>
  <c r="C77" i="11"/>
  <c r="D59" i="6"/>
  <c r="C59" i="6"/>
  <c r="D47" i="6"/>
  <c r="C47" i="6"/>
  <c r="D44" i="6"/>
  <c r="D55" i="6" s="1"/>
  <c r="C44" i="6"/>
  <c r="C55" i="6" s="1"/>
  <c r="D43" i="6"/>
  <c r="C43" i="6"/>
  <c r="C56" i="6" s="1"/>
  <c r="C58" i="6" s="1"/>
  <c r="D40" i="6"/>
  <c r="C40" i="6"/>
  <c r="D35" i="6"/>
  <c r="C35" i="6"/>
  <c r="D31" i="6"/>
  <c r="C31" i="6"/>
  <c r="D30" i="6"/>
  <c r="C30" i="6"/>
  <c r="D24" i="6"/>
  <c r="C24" i="6"/>
  <c r="D19" i="6"/>
  <c r="C19" i="6"/>
  <c r="D15" i="6"/>
  <c r="C15" i="6"/>
  <c r="D12" i="6"/>
  <c r="C12" i="6"/>
  <c r="D7" i="6"/>
  <c r="C7" i="6"/>
  <c r="D59" i="8"/>
  <c r="C59" i="8"/>
  <c r="D47" i="8"/>
  <c r="C47" i="8"/>
  <c r="D44" i="8"/>
  <c r="D55" i="8" s="1"/>
  <c r="C44" i="8"/>
  <c r="C55" i="8" s="1"/>
  <c r="D40" i="8"/>
  <c r="C40" i="8"/>
  <c r="D35" i="8"/>
  <c r="C35" i="8"/>
  <c r="D31" i="8"/>
  <c r="C31" i="8"/>
  <c r="D30" i="8"/>
  <c r="C30" i="8"/>
  <c r="D24" i="8"/>
  <c r="C24" i="8"/>
  <c r="D19" i="8"/>
  <c r="C19" i="8"/>
  <c r="D15" i="8"/>
  <c r="C15" i="8"/>
  <c r="D12" i="8"/>
  <c r="D43" i="8" s="1"/>
  <c r="D56" i="8" s="1"/>
  <c r="D58" i="8" s="1"/>
  <c r="C12" i="8"/>
  <c r="C43" i="8" s="1"/>
  <c r="C56" i="8" s="1"/>
  <c r="C58" i="8" s="1"/>
  <c r="D7" i="8"/>
  <c r="C7" i="8"/>
  <c r="D59" i="7"/>
  <c r="C59" i="7"/>
  <c r="D47" i="7"/>
  <c r="C47" i="7"/>
  <c r="D44" i="7"/>
  <c r="D55" i="7" s="1"/>
  <c r="C44" i="7"/>
  <c r="C55" i="7" s="1"/>
  <c r="D40" i="7"/>
  <c r="C40" i="7"/>
  <c r="D35" i="7"/>
  <c r="C35" i="7"/>
  <c r="D31" i="7"/>
  <c r="C31" i="7"/>
  <c r="D30" i="7"/>
  <c r="C30" i="7"/>
  <c r="D24" i="7"/>
  <c r="C24" i="7"/>
  <c r="D19" i="7"/>
  <c r="C19" i="7"/>
  <c r="D15" i="7"/>
  <c r="C15" i="7"/>
  <c r="D12" i="7"/>
  <c r="D43" i="7" s="1"/>
  <c r="D56" i="7" s="1"/>
  <c r="D58" i="7" s="1"/>
  <c r="C12" i="7"/>
  <c r="C43" i="7" s="1"/>
  <c r="C56" i="7" s="1"/>
  <c r="C58" i="7" s="1"/>
  <c r="D7" i="7"/>
  <c r="C7" i="7"/>
  <c r="D59" i="5"/>
  <c r="C59" i="5"/>
  <c r="D47" i="5"/>
  <c r="C47" i="5"/>
  <c r="D44" i="5"/>
  <c r="D55" i="5" s="1"/>
  <c r="C44" i="5"/>
  <c r="C55" i="5" s="1"/>
  <c r="D43" i="5"/>
  <c r="D56" i="5" s="1"/>
  <c r="D58" i="5" s="1"/>
  <c r="D40" i="5"/>
  <c r="C40" i="5"/>
  <c r="D35" i="5"/>
  <c r="C35" i="5"/>
  <c r="D31" i="5"/>
  <c r="C31" i="5"/>
  <c r="D30" i="5"/>
  <c r="C30" i="5"/>
  <c r="D24" i="5"/>
  <c r="C24" i="5"/>
  <c r="D19" i="5"/>
  <c r="C19" i="5"/>
  <c r="D15" i="5"/>
  <c r="C15" i="5"/>
  <c r="D12" i="5"/>
  <c r="C12" i="5"/>
  <c r="C43" i="5" s="1"/>
  <c r="C56" i="5" s="1"/>
  <c r="C58" i="5" s="1"/>
  <c r="D7" i="5"/>
  <c r="C7" i="5"/>
  <c r="D50" i="2"/>
  <c r="D58" i="2" s="1"/>
  <c r="D59" i="2" s="1"/>
  <c r="D61" i="2" s="1"/>
  <c r="D64" i="2" s="1"/>
  <c r="C50" i="2"/>
  <c r="C58" i="2" s="1"/>
  <c r="D47" i="2"/>
  <c r="C47" i="2"/>
  <c r="D43" i="2"/>
  <c r="D46" i="2" s="1"/>
  <c r="C43" i="2"/>
  <c r="C46" i="2" s="1"/>
  <c r="D38" i="2"/>
  <c r="C38" i="2"/>
  <c r="D34" i="2"/>
  <c r="C34" i="2"/>
  <c r="D33" i="2"/>
  <c r="C33" i="2"/>
  <c r="D27" i="2"/>
  <c r="C27" i="2"/>
  <c r="D22" i="2"/>
  <c r="C22" i="2"/>
  <c r="D18" i="2"/>
  <c r="C18" i="2"/>
  <c r="D15" i="2"/>
  <c r="C15" i="2"/>
  <c r="D10" i="2"/>
  <c r="C10" i="2"/>
  <c r="D58" i="23"/>
  <c r="D50" i="23"/>
  <c r="C50" i="23"/>
  <c r="C58" i="23" s="1"/>
  <c r="D47" i="23"/>
  <c r="C47" i="23"/>
  <c r="D43" i="23"/>
  <c r="D46" i="23" s="1"/>
  <c r="C43" i="23"/>
  <c r="C46" i="23" s="1"/>
  <c r="D38" i="23"/>
  <c r="C38" i="23"/>
  <c r="D34" i="23"/>
  <c r="C34" i="23"/>
  <c r="D33" i="23"/>
  <c r="C33" i="23"/>
  <c r="D27" i="23"/>
  <c r="C27" i="23"/>
  <c r="D22" i="23"/>
  <c r="C22" i="23"/>
  <c r="D18" i="23"/>
  <c r="C18" i="23"/>
  <c r="D15" i="23"/>
  <c r="C15" i="23"/>
  <c r="D10" i="23"/>
  <c r="C10" i="23"/>
  <c r="D59" i="30"/>
  <c r="C59" i="30"/>
  <c r="D47" i="30"/>
  <c r="C47" i="30"/>
  <c r="D44" i="30"/>
  <c r="D55" i="30" s="1"/>
  <c r="C44" i="30"/>
  <c r="C55" i="30" s="1"/>
  <c r="D40" i="30"/>
  <c r="C40" i="30"/>
  <c r="D35" i="30"/>
  <c r="C35" i="30"/>
  <c r="D31" i="30"/>
  <c r="D30" i="30" s="1"/>
  <c r="C31" i="30"/>
  <c r="C30" i="30" s="1"/>
  <c r="D24" i="30"/>
  <c r="C24" i="30"/>
  <c r="D19" i="30"/>
  <c r="C19" i="30"/>
  <c r="D15" i="30"/>
  <c r="C15" i="30"/>
  <c r="D12" i="30"/>
  <c r="C12" i="30"/>
  <c r="D7" i="30"/>
  <c r="D43" i="30" s="1"/>
  <c r="C7" i="30"/>
  <c r="C43" i="30" s="1"/>
  <c r="C56" i="30" s="1"/>
  <c r="C58" i="30" s="1"/>
  <c r="D50" i="29"/>
  <c r="D58" i="29" s="1"/>
  <c r="C50" i="29"/>
  <c r="C58" i="29" s="1"/>
  <c r="D47" i="29"/>
  <c r="C47" i="29"/>
  <c r="D43" i="29"/>
  <c r="C43" i="29"/>
  <c r="C46" i="29" s="1"/>
  <c r="D38" i="29"/>
  <c r="D33" i="29" s="1"/>
  <c r="C38" i="29"/>
  <c r="D34" i="29"/>
  <c r="C34" i="29"/>
  <c r="C33" i="29"/>
  <c r="D27" i="29"/>
  <c r="C27" i="29"/>
  <c r="D22" i="29"/>
  <c r="C22" i="29"/>
  <c r="D18" i="29"/>
  <c r="C18" i="29"/>
  <c r="D15" i="29"/>
  <c r="C15" i="29"/>
  <c r="D10" i="29"/>
  <c r="C10" i="29"/>
  <c r="D56" i="6" l="1"/>
  <c r="D58" i="6" s="1"/>
  <c r="C61" i="6"/>
  <c r="C3" i="6"/>
  <c r="C61" i="8"/>
  <c r="C3" i="8"/>
  <c r="D61" i="8"/>
  <c r="D3" i="8"/>
  <c r="C61" i="7"/>
  <c r="C3" i="7"/>
  <c r="D61" i="7"/>
  <c r="D3" i="7"/>
  <c r="C61" i="5"/>
  <c r="C3" i="5"/>
  <c r="D61" i="5"/>
  <c r="D3" i="5"/>
  <c r="C59" i="2"/>
  <c r="C61" i="2" s="1"/>
  <c r="C64" i="2" s="1"/>
  <c r="C59" i="23"/>
  <c r="C61" i="23" s="1"/>
  <c r="C64" i="23" s="1"/>
  <c r="D59" i="23"/>
  <c r="D61" i="23" s="1"/>
  <c r="D64" i="23" s="1"/>
  <c r="C61" i="30"/>
  <c r="C3" i="30"/>
  <c r="D56" i="30"/>
  <c r="D58" i="30" s="1"/>
  <c r="D46" i="29"/>
  <c r="D59" i="29" s="1"/>
  <c r="D61" i="29" s="1"/>
  <c r="D64" i="29" s="1"/>
  <c r="C59" i="29"/>
  <c r="C61" i="29" s="1"/>
  <c r="C64" i="29" s="1"/>
  <c r="D61" i="6" l="1"/>
  <c r="D3" i="6"/>
  <c r="D3" i="30"/>
  <c r="D61" i="30"/>
</calcChain>
</file>

<file path=xl/sharedStrings.xml><?xml version="1.0" encoding="utf-8"?>
<sst xmlns="http://schemas.openxmlformats.org/spreadsheetml/2006/main" count="1985" uniqueCount="255">
  <si>
    <t>EMPRESAS Y ENTES PÚBLICOS DE LA COMUNIDAD DE MADRID</t>
  </si>
  <si>
    <t xml:space="preserve"> </t>
  </si>
  <si>
    <t>AGENCIA PARA LA ADMINISTRACIÓN DIGITAL DE LA COMUNIDAD DE MADRID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</si>
  <si>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</si>
  <si>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</si>
  <si>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</si>
  <si>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</si>
  <si>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</si>
  <si>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</si>
  <si>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CIUDAD RESIDENCIAL UNIVERSITARIA, S.A. (CRUSA)</t>
  </si>
  <si>
    <t>MADRID, CULTURA Y TURISMO, S.A.U. (TURMADRID)</t>
  </si>
  <si>
    <t>METRO DE MADRID, S.A.</t>
  </si>
  <si>
    <t>RADIO TELEVISIÓN MADRID, S.A.U (RTVM)</t>
  </si>
  <si>
    <t>UNIVERSITAS XXI, SOLUCIONES Y TECNOLOGIA PARA LA UNIVERSIDAD, S.A. (OCUSA)</t>
  </si>
  <si>
    <t>CUENTA DE PÉRDIDAS Y GANANCIAS</t>
  </si>
  <si>
    <t>FUNDACIÓN HOSPITAL UNIVERSITARIO ALCORCÓN</t>
  </si>
  <si>
    <t>EMPRESA PÚBLICA HOSPITAL UNIVERSITARIO DE FUENLABRADA</t>
  </si>
  <si>
    <t>AGENCIA CIBERSEGURIDAD DE LA CM</t>
  </si>
  <si>
    <t>AGENCIA LOGÍSTICA DE LA COMUNIDAD DE MADRID, S.A. (CENTRO DE TRANSPORTES DE COSLADA, S.A.)</t>
  </si>
  <si>
    <t>Trimestre II_2025</t>
  </si>
  <si>
    <t xml:space="preserve">CUADRO D2: Cuestionario de información contable normalizada para sociedades, fundaciones, consorcios y demás entidades públicas sujetas, según su normativa específica, al Plan General de Contabilidad de la empresa española o a alguna de sus adaptaciones sectoriales CUENTA DE PÉRDIDAS Y GANANCIAS Y ESTADO DE INGRESOS Y GASTOS RECONOCIDOS Unidad: todo el cuestionario debe completarse en miles de euros sin decimales </t>
  </si>
  <si>
    <t>(miles de euros)</t>
  </si>
  <si>
    <t/>
  </si>
  <si>
    <t>CUENTA DE PERDIDAS Y GANANCIAS</t>
  </si>
  <si>
    <t>T</t>
  </si>
  <si>
    <t>T-1</t>
  </si>
  <si>
    <t>A) OPERACIONES CONTINUADAS</t>
  </si>
  <si>
    <t>700, 701, 702, 703, 704, 705, (706), (708), (709)</t>
  </si>
  <si>
    <t>1. Importe neto de la cifra de negocios.</t>
  </si>
  <si>
    <t>71, 7930, (6930)</t>
  </si>
  <si>
    <t>2. Variación de existencias de productos terminados y en curso de fabricación.</t>
  </si>
  <si>
    <t>73</t>
  </si>
  <si>
    <t>3. Trabajos realizados por la empresa para su activo.</t>
  </si>
  <si>
    <t>4. Aprovisionamientos.</t>
  </si>
  <si>
    <t>(600),  6060, 6080, 6090, 610</t>
  </si>
  <si>
    <t>a) Consumo de mercaderías.</t>
  </si>
  <si>
    <t>(601), (602), 6061, 6062, 6081, 6082, 6091, 6092, 611, 612</t>
  </si>
  <si>
    <t>b) Consumo de materias primas y otras materias consumibles.</t>
  </si>
  <si>
    <t>(607)</t>
  </si>
  <si>
    <t>c) Trabajos realizados por otras empresas.</t>
  </si>
  <si>
    <t>(6931), (6932), (6933), 7931, 7932, 7933</t>
  </si>
  <si>
    <t>d) Deterioro de mercaderías, materias primas y otros aprovisionamientos.</t>
  </si>
  <si>
    <t>5. Otros ingresos de explotación.</t>
  </si>
  <si>
    <t>75</t>
  </si>
  <si>
    <t>a) Ingresos accesorios y otros de gestión corriente.</t>
  </si>
  <si>
    <t>740, 747</t>
  </si>
  <si>
    <t>b) Subvenciones de explotación incorporadas al resultado del ejercicio.</t>
  </si>
  <si>
    <t>6. Gastos de personal.</t>
  </si>
  <si>
    <t>(640) (641) (6450)</t>
  </si>
  <si>
    <t>a) Sueldos, salarios y asimilados.</t>
  </si>
  <si>
    <t>(642), (643), (649)</t>
  </si>
  <si>
    <t>b) Cargas sociales.</t>
  </si>
  <si>
    <t>(644), (6457), 7950, 7957</t>
  </si>
  <si>
    <t>c) Provisiones.</t>
  </si>
  <si>
    <t>7. Otros gastos de explotación.</t>
  </si>
  <si>
    <t xml:space="preserve"> (625) (620), (621), (622), (623), (624), (626), (627), (628), (629)</t>
  </si>
  <si>
    <t>a) Servicios exteriores.</t>
  </si>
  <si>
    <t>(631), (634), 636, 639</t>
  </si>
  <si>
    <t>b) Tributos.</t>
  </si>
  <si>
    <t>(650), (694), (695), 794, 7954</t>
  </si>
  <si>
    <t>c) Pérdidas, deterioro y variación de provisiones por operaciones comerciales.</t>
  </si>
  <si>
    <t>(651), (659)</t>
  </si>
  <si>
    <t>d) Otros gastos de gestión corriente.</t>
  </si>
  <si>
    <t>8. Amortización de inmovilizado.</t>
  </si>
  <si>
    <t>(680)</t>
  </si>
  <si>
    <t>a) Amortización del inmovilizado intangible</t>
  </si>
  <si>
    <t>(681)</t>
  </si>
  <si>
    <t>b) Amortización del inmovilizado material</t>
  </si>
  <si>
    <t>(682)</t>
  </si>
  <si>
    <t>c) Amortización de las inversiones inmobiliarias</t>
  </si>
  <si>
    <t>9. Imputación de subvenciones de inmovilizado no financiero y otras.</t>
  </si>
  <si>
    <t>7951, 7952, 7955, 7956</t>
  </si>
  <si>
    <t>10. Excesos de provisiones.</t>
  </si>
  <si>
    <t>11. Deterioro y resultado por enajenaciones del inmovilizado.</t>
  </si>
  <si>
    <t>a) Deterioros y pérdidas.</t>
  </si>
  <si>
    <t>(690), 790</t>
  </si>
  <si>
    <t>Del inmovilizado intangible</t>
  </si>
  <si>
    <t>(691), 791</t>
  </si>
  <si>
    <t>Del inmovilizado material</t>
  </si>
  <si>
    <t>(692), 792</t>
  </si>
  <si>
    <t>De las inversiones inmobiliarias</t>
  </si>
  <si>
    <t>b) Resultados por enajenaciones y otras..</t>
  </si>
  <si>
    <t>(670), 770</t>
  </si>
  <si>
    <t>(671), 771</t>
  </si>
  <si>
    <t>(672), 772</t>
  </si>
  <si>
    <t>774;(NECA 7ª 6)</t>
  </si>
  <si>
    <t>12. Diferencia negativa de combinaciones de negocio</t>
  </si>
  <si>
    <t>13. Otros resultados</t>
  </si>
  <si>
    <t>(678)</t>
  </si>
  <si>
    <t>Gastos excepcionales</t>
  </si>
  <si>
    <t>778</t>
  </si>
  <si>
    <t>Ingresos excepcionales</t>
  </si>
  <si>
    <t>A.1) RESULTADO DE EXPLOTACIÓN (1+2+3+4+5+6+7+8+9+10+11+12+13)</t>
  </si>
  <si>
    <t>14. Ingresos financieros.</t>
  </si>
  <si>
    <t>760</t>
  </si>
  <si>
    <t>a) De participaciones en instrumentos de patrimonio.</t>
  </si>
  <si>
    <t>761, 762, 767, 769</t>
  </si>
  <si>
    <t>b) De valores negociables y otros instrumentos financieros.</t>
  </si>
  <si>
    <t>15. Gastos financieros.</t>
  </si>
  <si>
    <t>(6610), (6611), (6615), (6616), (6620), (6621), (6640), (6641), (6650), (6651), (6654), (6655)</t>
  </si>
  <si>
    <t>a) Por deudas con empresas del grupo y asociadas.</t>
  </si>
  <si>
    <t>(6612), (6613), (6617), (6618), (6622), (6623), (6624), (6642), (6643), (6652), (6653), (6656), (6657), (669)</t>
  </si>
  <si>
    <t>b) Por deudas con terceros.</t>
  </si>
  <si>
    <t>(660)</t>
  </si>
  <si>
    <t>c) Por actualización de provisiones.</t>
  </si>
  <si>
    <t>(663), 763</t>
  </si>
  <si>
    <t>16. Variación de valor razonable en instrumentos financiero.</t>
  </si>
  <si>
    <t>(668), 768</t>
  </si>
  <si>
    <t>17. Diferencias de cambio.</t>
  </si>
  <si>
    <t>(666), (667), (673), (675), (696), (697), (698), (699)</t>
  </si>
  <si>
    <t>18. Deterioro y resultado por enajenaciones de instrumentos financieros.</t>
  </si>
  <si>
    <t>19. Otros ingresos y gastos de caracter financiero</t>
  </si>
  <si>
    <t>A.2) RESULTADO FINANCIERO (14+15+16+17+18+19).</t>
  </si>
  <si>
    <t>A.3) RESULTADO ANTES DE IMPUESTOS (A.1+A.2)</t>
  </si>
  <si>
    <t>(6300), 6301, (633), 638</t>
  </si>
  <si>
    <t>20. Impuestos sobre beneficios.</t>
  </si>
  <si>
    <t>A.4) RESULTADO DEL EJERCICIO PROCEDENTE DE OPERACIONES CONTINUADAS (A.3+20)</t>
  </si>
  <si>
    <t>B) OPERACIONES INTERRUMPIDAS</t>
  </si>
  <si>
    <t>21. Resultado del ejercicio precedente de operaciones interrumpidas neto de impuestos</t>
  </si>
  <si>
    <t>A.5) RESULTADO DEL EJERCICIO (A.4 + 21)</t>
  </si>
  <si>
    <t xml:space="preserve">         a) Consumo de mercaderías.</t>
  </si>
  <si>
    <t xml:space="preserve">         b) Consumo de materias primas y otras materias consumibles.</t>
  </si>
  <si>
    <t xml:space="preserve">         c) Trabajos realizados por otras empresas.</t>
  </si>
  <si>
    <t xml:space="preserve">         d) Deterioro de mercaderías, materias primas y otros aprovisionamientos.</t>
  </si>
  <si>
    <t xml:space="preserve">         a) Ingresos accesorios y otros de gestión corriente.</t>
  </si>
  <si>
    <t xml:space="preserve">         b) Subvenciones de explotación incorporadas al resultado del ejercicio.</t>
  </si>
  <si>
    <t xml:space="preserve">         a) Sueldos, salarios y asimilados.</t>
  </si>
  <si>
    <t xml:space="preserve">         b) Cargas sociales.</t>
  </si>
  <si>
    <t xml:space="preserve">         c) Provisiones.</t>
  </si>
  <si>
    <t xml:space="preserve">         a) Servicios exteriores.</t>
  </si>
  <si>
    <t xml:space="preserve">         b) Tributos.</t>
  </si>
  <si>
    <t xml:space="preserve">         c) Pérdidas, deterioro y variación de provisiones por operaciones comerciales.</t>
  </si>
  <si>
    <t xml:space="preserve">         d) Otros gastos de gestión corriente.</t>
  </si>
  <si>
    <t xml:space="preserve">         a) Amortización del inmovilizado intangible</t>
  </si>
  <si>
    <t xml:space="preserve">         b) Amortización del inmovilizado material</t>
  </si>
  <si>
    <t xml:space="preserve">         c) Amortización de las inversiones inmobiliarias</t>
  </si>
  <si>
    <t xml:space="preserve">         a) Deterioros y pérdidas.</t>
  </si>
  <si>
    <t xml:space="preserve">         Del inmovilizado intangible</t>
  </si>
  <si>
    <t xml:space="preserve">         Del inmovilizado material</t>
  </si>
  <si>
    <t xml:space="preserve">         De las inversiones inmobiliarias</t>
  </si>
  <si>
    <t xml:space="preserve">         b) Resultados por enajenaciones y otras..</t>
  </si>
  <si>
    <t>774;(NECA 7Âª 6)</t>
  </si>
  <si>
    <t xml:space="preserve">         Gastos excepcionales</t>
  </si>
  <si>
    <t xml:space="preserve">         Ingresos excepcionales</t>
  </si>
  <si>
    <t xml:space="preserve">         a) De participaciones en instrumentos de patrimonio.</t>
  </si>
  <si>
    <t xml:space="preserve">         b) De valores negociables y otros instrumentos financieros.</t>
  </si>
  <si>
    <t xml:space="preserve">         a) Por deudas con empresas del grupo y asociadas.</t>
  </si>
  <si>
    <t xml:space="preserve">         b) Por deudas con terceros.</t>
  </si>
  <si>
    <t xml:space="preserve">         c) Por actualización de provisiones.</t>
  </si>
  <si>
    <t>NOTA: En la primera columna (T) deben figurar los datos acumulados relativos al mes anterior del año de referencia. En la segunda columna (T-1) siempre deben figurar los datos a 31 de diciembre del año anterior</t>
  </si>
  <si>
    <t>2T - 2025</t>
  </si>
  <si>
    <t>4T - 2024</t>
  </si>
  <si>
    <t>Junio 2025</t>
  </si>
  <si>
    <t>Diciembre 2024</t>
  </si>
  <si>
    <t xml:space="preserve">CUADRO G2: CUENTA DE RESULTADOS </t>
  </si>
  <si>
    <t xml:space="preserve">A) EXCEDENTE DEL EJERCICIO </t>
  </si>
  <si>
    <t>1. Ingresos de la entidad por la actividad propia</t>
  </si>
  <si>
    <t>720, 721</t>
  </si>
  <si>
    <t xml:space="preserve">    a) Cuotas de asociados y afiliados, y aportaciones de usuarios</t>
  </si>
  <si>
    <t>722, 723</t>
  </si>
  <si>
    <t xml:space="preserve">    b) Ingresos de promociones, patrocinadores y colaboraciones</t>
  </si>
  <si>
    <t>740, 747, 748</t>
  </si>
  <si>
    <t xml:space="preserve">    c) Subvenciones, donaciones y legados de explotación  imputados al excedente del ejercicio</t>
  </si>
  <si>
    <t>728</t>
  </si>
  <si>
    <t xml:space="preserve">    d) Reintegro de ayudas y asignaciones</t>
  </si>
  <si>
    <t>NECA 6ª1,c</t>
  </si>
  <si>
    <t>2. Ventas y otros ingresos ordinarios de la actividad mercantil</t>
  </si>
  <si>
    <t>3. Gastos por ayudas y otros</t>
  </si>
  <si>
    <t>650</t>
  </si>
  <si>
    <t xml:space="preserve">    a) Ayudas monetarias</t>
  </si>
  <si>
    <t>651</t>
  </si>
  <si>
    <t xml:space="preserve">    b) Ayudas no monetarias</t>
  </si>
  <si>
    <t>(653), (654)</t>
  </si>
  <si>
    <t xml:space="preserve">    c) Gastos por colaboraciones y del órgano de gobierno</t>
  </si>
  <si>
    <t>658</t>
  </si>
  <si>
    <t xml:space="preserve">    d) Reintegro de subvenciones, donaciones y legados</t>
  </si>
  <si>
    <t>(6930), 71, 7930</t>
  </si>
  <si>
    <t>4. Variación de existencias de productos terminados y en curso de fabricación</t>
  </si>
  <si>
    <t>5. Trabajos realizados por la empresa para su activo</t>
  </si>
  <si>
    <t>(600), (601), (602), 6060, 6061, 6062, 6080, 6081, 6082, 6090, 6091, 6092, 610, 611, 612, (607), (6931), (6932), (6933), 7931, 7932, 7933</t>
  </si>
  <si>
    <t>6. Aprovisionamientos</t>
  </si>
  <si>
    <t>7. Otros ingresos de la actividad</t>
  </si>
  <si>
    <t>8. Gastos de personal</t>
  </si>
  <si>
    <t>(640), (641)</t>
  </si>
  <si>
    <t xml:space="preserve">    a) Sueldos, salarios y asimilados </t>
  </si>
  <si>
    <t xml:space="preserve">    b) Cargas sociales</t>
  </si>
  <si>
    <t>(644), 7950</t>
  </si>
  <si>
    <t xml:space="preserve">    c) Provisiones</t>
  </si>
  <si>
    <t>9. Otros gastos de la actividad</t>
  </si>
  <si>
    <t>62</t>
  </si>
  <si>
    <t xml:space="preserve">    a) Servicios exteriores</t>
  </si>
  <si>
    <t xml:space="preserve">    b) Tributos</t>
  </si>
  <si>
    <t>(655), (694), (695), 794, 7954</t>
  </si>
  <si>
    <t xml:space="preserve">    c) Pérdidas, deterioro y variación de provisiones por operaciones comerciales</t>
  </si>
  <si>
    <t>(656), (659)</t>
  </si>
  <si>
    <t xml:space="preserve">    d) Otros gastos de gestión corriente</t>
  </si>
  <si>
    <t>68</t>
  </si>
  <si>
    <t>10. Amortización del inmovilizado</t>
  </si>
  <si>
    <t>745, 746</t>
  </si>
  <si>
    <t>11. Subvenciones, donaciones y legados de capital traspasados al excedente del ejercicio</t>
  </si>
  <si>
    <t>12. Exceso de provisiones</t>
  </si>
  <si>
    <t>13. Deterioro y resultado por enajenaciones del inmovilizado</t>
  </si>
  <si>
    <t>(690), (691), (692), 790, 791, 792</t>
  </si>
  <si>
    <t xml:space="preserve">    a) Deterioros y pérdidas</t>
  </si>
  <si>
    <t>(670), (671), (672), 770, 771, 772</t>
  </si>
  <si>
    <t xml:space="preserve">    b) Resultados por enajenaciones y otras</t>
  </si>
  <si>
    <t>NECA 6ª1,g)</t>
  </si>
  <si>
    <t>14. Diferencia negativa de combinaciones de negocio</t>
  </si>
  <si>
    <t>15. Otros resultados</t>
  </si>
  <si>
    <t>678</t>
  </si>
  <si>
    <t xml:space="preserve">    Gastos excepcionales</t>
  </si>
  <si>
    <t xml:space="preserve">    Ingresos excepcionales</t>
  </si>
  <si>
    <t>A.1) EXCEDENTE DE LA ACTIVIDAD (1+2+3+4+5+6+7+8+9+10+11+12+13+14+15)</t>
  </si>
  <si>
    <t>16. Ingresos financieros.</t>
  </si>
  <si>
    <t>7600, 7601, 7602, 7603</t>
  </si>
  <si>
    <t xml:space="preserve">   a) De participaciones en instrumentos de patrimonio.</t>
  </si>
  <si>
    <t xml:space="preserve">   b) De valores negociables y otros instrumentos financieros.</t>
  </si>
  <si>
    <t>17. Gastos financieros.</t>
  </si>
  <si>
    <t>(6610), (6611), (6615), (6616), (6620), (6621), (6650), (6651), (6654), (6655)</t>
  </si>
  <si>
    <t xml:space="preserve">   a) Por deudas con empresas del grupo y asociadas.</t>
  </si>
  <si>
    <t>(6612), (6613), (6617), (6618), (6622), (6623), (6624), (6652), (6653), (6656), (6657), (669)</t>
  </si>
  <si>
    <t xml:space="preserve">   b) Por deudas con terceros.</t>
  </si>
  <si>
    <t>660</t>
  </si>
  <si>
    <t xml:space="preserve">   c) Por actualización de provisiones.</t>
  </si>
  <si>
    <t>18. Variación de valor razonable en instrumentos financiero.</t>
  </si>
  <si>
    <t>19. Diferencias de cambio.</t>
  </si>
  <si>
    <t>(666), (667), (673), (675), (696), (697), (698), (699), 766, 773, 775, 796, 797, 798, 799</t>
  </si>
  <si>
    <t>20. Deterioro y resultado por enajenaciones de instrumentos financieros.</t>
  </si>
  <si>
    <t>NECA 6ª1,e)</t>
  </si>
  <si>
    <t>21. Imputación de subvenciones, donaciones y legados de carácter financiero</t>
  </si>
  <si>
    <t>Consulta 3 BOICAC 75</t>
  </si>
  <si>
    <t>22. Otros ingresos y gastos de caracter financiero</t>
  </si>
  <si>
    <t>A.2) EXCEDENTE DE LAS OPERACIONES FINANCIERAS (16+17+18+19+20+21+22).</t>
  </si>
  <si>
    <t>A.3) EXCEDENTE ANTES DE IMPUESTOS (A.1+A.2)</t>
  </si>
  <si>
    <t>(6300*), 6301*, (633), 638</t>
  </si>
  <si>
    <t>23. Impuestos sobre beneficios.</t>
  </si>
  <si>
    <t>A.4) VARIACIÓN DEL PATRIMONIO NETO RECONOCIDA EN EL EXCEDENTE DEL EJERCICIO (A.3+23) - Equivalente al epígrafe A)</t>
  </si>
  <si>
    <t>B) INGRESOS Y GASTOS IMPUTADOS DIRECTAMENTE AL PATRIMONIO NETO</t>
  </si>
  <si>
    <t>1. Subvenciones recibidas</t>
  </si>
  <si>
    <t>2. Donaciones y legados recibidos</t>
  </si>
  <si>
    <t>NECA 6ª 2</t>
  </si>
  <si>
    <t>3. Otros ingresos y gastos</t>
  </si>
  <si>
    <t>4. Diferencias de conversión</t>
  </si>
  <si>
    <t>5. Efecto impositivo</t>
  </si>
  <si>
    <t>B.1) VARIACIÓN DE PATRIMONIO NETO POR INGRESOS Y GASTOS RECONOCIDOS DIRECTAMENTE EN EL PATRIMONIO NETO (1+2+3+4+5) - Equivalente al epígrafe B)</t>
  </si>
  <si>
    <t>C) RECLASIFICACIONES AL EXCEDENTE DEL EJERCICO</t>
  </si>
  <si>
    <t>4. diferencias de conversión</t>
  </si>
  <si>
    <t>C.1) VARIACIÓN DE PATRIMONIO NETO POR RECLASIFICACIONES AL EXCEDENTE DEL EJERCICIO (1+2+3+4+5)  - Equivalente al epígrafe C)</t>
  </si>
  <si>
    <t>D) VARIACIONES DE PATRIMONIO NETO POR INGRESOS Y GASTOS IMPUTADOS DIRECTAMENTE AL PATRIMONIO NETO (B.1+C.1)</t>
  </si>
  <si>
    <t>E) AJUSTES POR CAMBIOS DE CRITERIO</t>
  </si>
  <si>
    <t>F) AJUSTES POR ERRORES</t>
  </si>
  <si>
    <t>G) VARIACIONES EN LA DOTACIÓN FUNDACIONAL O FONDO SOCIAL</t>
  </si>
  <si>
    <t>H) OTRAS VARIACIONES</t>
  </si>
  <si>
    <t>I) RESULTADO TOTAL, VARIACIÓN DEL PATRIMONIO NETO EN EL EJECRCICIO (A.4+D+E+F+G+H)</t>
  </si>
  <si>
    <t>PLANIFICA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</si>
</sst>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=0]0.00;##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color theme="1"/>
      <name val="Calibri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99CCFF"/>
      </patternFill>
    </fill>
    <fill>
      <patternFill patternType="solid">
        <fgColor rgb="FFCCFFFF"/>
        <bgColor indexed="64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CCFFFF"/>
      </patternFill>
    </fill>
    <fill>
      <patternFill patternType="solid">
        <fgColor rgb="FFFF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9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9" fontId="5" fillId="3" borderId="4">
      <alignment horizontal="center" vertical="center" wrapText="1"/>
      <protection locked="0"/>
    </xf>
    <xf numFmtId="164" fontId="7" fillId="0" borderId="5">
      <alignment horizontal="right" vertical="center" wrapText="1"/>
      <protection locked="0"/>
    </xf>
    <xf numFmtId="49" fontId="7" fillId="6" borderId="5">
      <alignment horizontal="left" vertical="center" wrapText="1"/>
    </xf>
    <xf numFmtId="43" fontId="1" fillId="0" borderId="0" applyFont="0" applyFill="0" applyBorder="0" applyAlignment="0" applyProtection="0"/>
    <xf numFmtId="164" fontId="7" fillId="4" borderId="5">
      <alignment horizontal="right" vertical="center" wrapText="1"/>
    </xf>
    <xf numFmtId="164" fontId="6" fillId="5" borderId="5">
      <alignment horizontal="right" vertical="center" wrapText="1"/>
    </xf>
  </cellStyleXfs>
  <cellXfs count="69">
    <xf numFmtId="0" fontId="0" fillId="0" borderId="0" xfId="0"/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1" fillId="0" borderId="0" xfId="1"/>
    <xf numFmtId="0" fontId="3" fillId="2" borderId="2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4" fillId="0" borderId="0" xfId="2" applyFill="1"/>
    <xf numFmtId="0" fontId="2" fillId="0" borderId="0" xfId="1" applyFont="1" applyFill="1"/>
    <xf numFmtId="0" fontId="2" fillId="0" borderId="0" xfId="1" applyFont="1"/>
    <xf numFmtId="0" fontId="4" fillId="0" borderId="0" xfId="2"/>
    <xf numFmtId="0" fontId="0" fillId="0" borderId="0" xfId="0" applyAlignment="1">
      <alignment vertical="center"/>
    </xf>
    <xf numFmtId="49" fontId="6" fillId="7" borderId="5" xfId="0" applyNumberFormat="1" applyFont="1" applyFill="1" applyBorder="1" applyAlignment="1">
      <alignment vertical="center" wrapText="1"/>
    </xf>
    <xf numFmtId="49" fontId="5" fillId="3" borderId="4" xfId="3">
      <alignment horizontal="center" vertical="center" wrapText="1"/>
      <protection locked="0"/>
    </xf>
    <xf numFmtId="49" fontId="6" fillId="7" borderId="5" xfId="0" applyNumberFormat="1" applyFont="1" applyFill="1" applyBorder="1" applyAlignment="1">
      <alignment horizontal="centerContinuous" wrapText="1"/>
    </xf>
    <xf numFmtId="49" fontId="5" fillId="7" borderId="5" xfId="0" applyNumberFormat="1" applyFont="1" applyFill="1" applyBorder="1" applyAlignment="1">
      <alignment horizontal="centerContinuous" wrapText="1"/>
    </xf>
    <xf numFmtId="164" fontId="6" fillId="7" borderId="5" xfId="0" applyNumberFormat="1" applyFont="1" applyFill="1" applyBorder="1" applyAlignment="1" applyProtection="1">
      <alignment horizontal="centerContinuous" wrapText="1"/>
      <protection locked="0"/>
    </xf>
    <xf numFmtId="49" fontId="7" fillId="9" borderId="5" xfId="0" applyNumberFormat="1" applyFont="1" applyFill="1" applyBorder="1" applyAlignment="1">
      <alignment vertical="center" wrapText="1"/>
    </xf>
    <xf numFmtId="164" fontId="7" fillId="0" borderId="5" xfId="4">
      <alignment horizontal="right" vertical="center" wrapText="1"/>
      <protection locked="0"/>
    </xf>
    <xf numFmtId="164" fontId="7" fillId="4" borderId="5" xfId="7">
      <alignment horizontal="right" vertical="center" wrapText="1"/>
    </xf>
    <xf numFmtId="49" fontId="6" fillId="5" borderId="5" xfId="0" applyNumberFormat="1" applyFont="1" applyFill="1" applyBorder="1" applyAlignment="1">
      <alignment vertical="center" wrapText="1"/>
    </xf>
    <xf numFmtId="164" fontId="6" fillId="5" borderId="5" xfId="8">
      <alignment horizontal="right" vertical="center" wrapText="1"/>
    </xf>
    <xf numFmtId="0" fontId="6" fillId="5" borderId="5" xfId="0" applyFont="1" applyFill="1" applyBorder="1" applyAlignment="1">
      <alignment vertical="center" wrapText="1"/>
    </xf>
    <xf numFmtId="49" fontId="6" fillId="7" borderId="5" xfId="0" applyNumberFormat="1" applyFont="1" applyFill="1" applyBorder="1" applyAlignment="1">
      <alignment horizontal="center" vertical="center"/>
    </xf>
    <xf numFmtId="49" fontId="5" fillId="7" borderId="5" xfId="0" applyNumberFormat="1" applyFont="1" applyFill="1" applyBorder="1" applyAlignment="1">
      <alignment horizontal="center" vertical="center"/>
    </xf>
    <xf numFmtId="49" fontId="7" fillId="9" borderId="5" xfId="0" applyNumberFormat="1" applyFont="1" applyFill="1" applyBorder="1" applyAlignment="1">
      <alignment vertical="center"/>
    </xf>
    <xf numFmtId="0" fontId="7" fillId="9" borderId="5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vertical="center" wrapText="1"/>
    </xf>
    <xf numFmtId="4" fontId="0" fillId="0" borderId="4" xfId="0" applyNumberFormat="1" applyBorder="1" applyAlignment="1" applyProtection="1">
      <alignment horizontal="right" vertical="center"/>
      <protection locked="0"/>
    </xf>
    <xf numFmtId="0" fontId="6" fillId="11" borderId="4" xfId="0" applyFont="1" applyFill="1" applyBorder="1" applyAlignment="1">
      <alignment vertical="center" wrapText="1"/>
    </xf>
    <xf numFmtId="4" fontId="11" fillId="11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/>
    <xf numFmtId="4" fontId="0" fillId="0" borderId="0" xfId="0" applyNumberFormat="1"/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3" fontId="0" fillId="0" borderId="0" xfId="6" applyFont="1"/>
    <xf numFmtId="43" fontId="0" fillId="0" borderId="0" xfId="0" applyNumberFormat="1"/>
    <xf numFmtId="17" fontId="9" fillId="3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 applyProtection="1">
      <alignment horizontal="right" vertical="center"/>
      <protection locked="0"/>
    </xf>
    <xf numFmtId="4" fontId="13" fillId="0" borderId="4" xfId="0" applyNumberFormat="1" applyFont="1" applyBorder="1" applyAlignment="1" applyProtection="1">
      <alignment horizontal="right" vertical="center"/>
      <protection locked="0"/>
    </xf>
    <xf numFmtId="4" fontId="14" fillId="0" borderId="4" xfId="0" applyNumberFormat="1" applyFont="1" applyBorder="1" applyAlignment="1" applyProtection="1">
      <alignment horizontal="right" vertical="center"/>
      <protection locked="0"/>
    </xf>
    <xf numFmtId="4" fontId="15" fillId="11" borderId="4" xfId="0" applyNumberFormat="1" applyFont="1" applyFill="1" applyBorder="1" applyAlignment="1" applyProtection="1">
      <alignment horizontal="right" vertical="center"/>
      <protection locked="0"/>
    </xf>
    <xf numFmtId="4" fontId="16" fillId="0" borderId="4" xfId="0" applyNumberFormat="1" applyFont="1" applyBorder="1" applyAlignment="1" applyProtection="1">
      <alignment horizontal="right" vertical="center"/>
      <protection locked="0"/>
    </xf>
    <xf numFmtId="4" fontId="17" fillId="0" borderId="4" xfId="0" applyNumberFormat="1" applyFont="1" applyBorder="1" applyAlignment="1" applyProtection="1">
      <alignment horizontal="right" vertical="center"/>
      <protection locked="0"/>
    </xf>
    <xf numFmtId="4" fontId="15" fillId="3" borderId="4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Border="1" applyAlignment="1" applyProtection="1">
      <alignment horizontal="right" vertical="center"/>
      <protection locked="0"/>
    </xf>
    <xf numFmtId="0" fontId="18" fillId="0" borderId="0" xfId="0" applyFont="1"/>
    <xf numFmtId="0" fontId="17" fillId="0" borderId="0" xfId="0" applyFont="1"/>
    <xf numFmtId="0" fontId="5" fillId="7" borderId="4" xfId="0" applyFont="1" applyFill="1" applyBorder="1" applyAlignment="1">
      <alignment horizontal="center" vertical="center" wrapText="1"/>
    </xf>
    <xf numFmtId="49" fontId="6" fillId="5" borderId="5" xfId="0" applyNumberFormat="1" applyFont="1" applyFill="1" applyBorder="1" applyAlignment="1">
      <alignment wrapText="1"/>
    </xf>
    <xf numFmtId="164" fontId="6" fillId="5" borderId="5" xfId="8" applyAlignment="1">
      <alignment horizontal="right" vertical="center"/>
    </xf>
    <xf numFmtId="49" fontId="7" fillId="6" borderId="5" xfId="5">
      <alignment horizontal="left" vertical="center" wrapText="1"/>
    </xf>
    <xf numFmtId="4" fontId="0" fillId="0" borderId="12" xfId="0" applyNumberFormat="1" applyBorder="1" applyAlignment="1" applyProtection="1">
      <alignment horizontal="right" vertical="center"/>
      <protection locked="0"/>
    </xf>
    <xf numFmtId="49" fontId="6" fillId="5" borderId="5" xfId="0" applyNumberFormat="1" applyFont="1" applyFill="1" applyBorder="1"/>
    <xf numFmtId="0" fontId="7" fillId="0" borderId="5" xfId="0" applyFont="1" applyBorder="1"/>
    <xf numFmtId="4" fontId="0" fillId="0" borderId="4" xfId="0" quotePrefix="1" applyNumberFormat="1" applyBorder="1" applyAlignment="1" applyProtection="1">
      <alignment horizontal="right" vertical="center"/>
      <protection locked="0"/>
    </xf>
    <xf numFmtId="4" fontId="0" fillId="12" borderId="4" xfId="0" applyNumberFormat="1" applyFill="1" applyBorder="1" applyAlignment="1" applyProtection="1">
      <alignment horizontal="right" vertical="center"/>
      <protection locked="0"/>
    </xf>
    <xf numFmtId="0" fontId="5" fillId="7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8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3" fillId="10" borderId="0" xfId="0" applyFont="1" applyFill="1" applyAlignment="1">
      <alignment horizontal="right" vertical="center"/>
    </xf>
  </cellXfs>
  <cellStyles count="9">
    <cellStyle name="Cabecera" xfId="3" xr:uid="{00000000-0005-0000-0000-000000000000}"/>
    <cellStyle name="Datos_num" xfId="4" xr:uid="{00000000-0005-0000-0000-000001000000}"/>
    <cellStyle name="Datos_num_bloq" xfId="7" xr:uid="{7F10B574-BFA8-4989-88F5-9D41B24BD5D4}"/>
    <cellStyle name="Hipervínculo" xfId="2" builtinId="8"/>
    <cellStyle name="Linea_01" xfId="5" xr:uid="{FA2C291F-4D0D-4460-AE7D-09A3DD0914A1}"/>
    <cellStyle name="Millares" xfId="6" builtinId="3"/>
    <cellStyle name="Normal" xfId="0" builtinId="0"/>
    <cellStyle name="Normal 3" xfId="1" xr:uid="{00000000-0005-0000-0000-000006000000}"/>
    <cellStyle name="Total_importe" xfId="8" xr:uid="{31FD8D89-2CD0-4610-827A-5A5B6CECA8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/>
  </sheetViews>
  <sheetFormatPr baseColWidth="10" defaultColWidth="9.140625" defaultRowHeight="15" x14ac:dyDescent="0.25"/>
  <cols>
    <col min="1" max="1" width="109.7109375" style="7" bestFit="1" customWidth="1"/>
    <col min="2" max="16384" width="9.140625" style="2"/>
  </cols>
  <sheetData>
    <row r="1" spans="1:5" x14ac:dyDescent="0.25">
      <c r="A1" s="1" t="s">
        <v>14</v>
      </c>
    </row>
    <row r="2" spans="1:5" x14ac:dyDescent="0.25">
      <c r="A2" s="3" t="s">
        <v>0</v>
      </c>
      <c r="E2" s="2" t="s">
        <v>1</v>
      </c>
    </row>
    <row r="3" spans="1:5" ht="15.75" thickBot="1" x14ac:dyDescent="0.3">
      <c r="A3" s="4" t="s">
        <v>19</v>
      </c>
    </row>
    <row r="4" spans="1:5" x14ac:dyDescent="0.25">
      <c r="A4" s="5" t="s">
        <v>17</v>
      </c>
    </row>
    <row r="5" spans="1:5" x14ac:dyDescent="0.25">
      <c r="A5" s="5" t="s">
        <v>18</v>
      </c>
    </row>
    <row r="6" spans="1:5" x14ac:dyDescent="0.25">
      <c r="A6" s="5" t="s">
        <v>4</v>
      </c>
    </row>
    <row r="7" spans="1:5" x14ac:dyDescent="0.25">
      <c r="A7" s="5" t="s">
        <v>2</v>
      </c>
    </row>
    <row r="8" spans="1:5" x14ac:dyDescent="0.25">
      <c r="A8" s="5" t="s">
        <v>3</v>
      </c>
    </row>
    <row r="9" spans="1:5" x14ac:dyDescent="0.25">
      <c r="A9" s="5" t="s">
        <v>7</v>
      </c>
    </row>
    <row r="10" spans="1:5" x14ac:dyDescent="0.25">
      <c r="A10" s="5" t="s">
        <v>8</v>
      </c>
    </row>
    <row r="11" spans="1:5" x14ac:dyDescent="0.25">
      <c r="A11" s="5" t="s">
        <v>5</v>
      </c>
    </row>
    <row r="12" spans="1:5" x14ac:dyDescent="0.25">
      <c r="A12" s="5" t="s">
        <v>6</v>
      </c>
    </row>
    <row r="13" spans="1:5" x14ac:dyDescent="0.25">
      <c r="A13" s="5" t="s">
        <v>9</v>
      </c>
    </row>
    <row r="14" spans="1:5" x14ac:dyDescent="0.25">
      <c r="A14" s="8" t="s">
        <v>16</v>
      </c>
    </row>
    <row r="15" spans="1:5" x14ac:dyDescent="0.25">
      <c r="A15" s="8" t="s">
        <v>15</v>
      </c>
    </row>
    <row r="16" spans="1:5" x14ac:dyDescent="0.25">
      <c r="A16" s="5" t="s">
        <v>10</v>
      </c>
    </row>
    <row r="17" spans="1:1" x14ac:dyDescent="0.25">
      <c r="A17" s="5" t="s">
        <v>11</v>
      </c>
    </row>
    <row r="18" spans="1:1" x14ac:dyDescent="0.25">
      <c r="A18" s="5" t="s">
        <v>254</v>
      </c>
    </row>
    <row r="19" spans="1:1" x14ac:dyDescent="0.25">
      <c r="A19" s="5" t="s">
        <v>12</v>
      </c>
    </row>
    <row r="20" spans="1:1" x14ac:dyDescent="0.25">
      <c r="A20" s="5" t="s">
        <v>13</v>
      </c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</sheetData>
  <hyperlinks>
    <hyperlink ref="A7" location="'AG. ADM.DIGITAL'!A1" display="AGENCIA PARA LA ADMINISTRACIÓN DIGITAL DE LA COMUNIDAD DE MADRID" xr:uid="{00000000-0004-0000-0000-000000000000}"/>
    <hyperlink ref="A8" location="ALCALINGUA!A1" display="ALCALINGUA – UNIVERSIDAD DE ALCALÁ, S.R.L." xr:uid="{00000000-0004-0000-0000-000002000000}"/>
    <hyperlink ref="A6" location="AMAPAD!A1" display="AGENCIA MADRILEÑA PARA EL APOYO A LAS PERSONAS ADULTAS CON DISCAPACIDAD_AMAPAD" xr:uid="{00000000-0004-0000-0000-000003000000}"/>
    <hyperlink ref="A11" location="'CANAL Extensia'!A1" display="CANAL EXTENSIA, S.A." xr:uid="{00000000-0004-0000-0000-000004000000}"/>
    <hyperlink ref="A12" location="'CANAL Gest. Lanzarote'!A1" display="CANAL GESTIÓN LANZAROTE, S.A.U." xr:uid="{00000000-0004-0000-0000-000005000000}"/>
    <hyperlink ref="A9" location="CYII!A1" display="CANAL DE ISABEL II" xr:uid="{00000000-0004-0000-0000-000006000000}"/>
    <hyperlink ref="A10" location="'CYII, S.A.'!A1" display="CANAL DE ISABEL II, S.A." xr:uid="{00000000-0004-0000-0000-000007000000}"/>
    <hyperlink ref="A13" location="CRUSA!A1" display="CIUDAD RESIDENCIAL UNIVERSITARIA, S.A. (CRUSA)" xr:uid="{00000000-0004-0000-0000-000009000000}"/>
    <hyperlink ref="A16" location="'MADRID CULTURA Y TURISMO'!A1" display="MADRID, CULTURA Y TURISMO, S.A.U. (TURMADRID)" xr:uid="{00000000-0004-0000-0000-00000B000000}"/>
    <hyperlink ref="A17" location="METRO!A1" display="METRO DE MADRID, S.A." xr:uid="{00000000-0004-0000-0000-00000C000000}"/>
    <hyperlink ref="A18" location="'PLANIFICA MADRID'!A1" display="PLANIFICA MADRID, PROYECTOS Y OBRAS, M.P., S.A. (OBRAS MADRID, S.A)" xr:uid="{00000000-0004-0000-0000-00000D000000}"/>
    <hyperlink ref="A19" location="RTVM!A1" display="RADIO TELEVISIÓN MADRID, S.A.U (RTVM)" xr:uid="{00000000-0004-0000-0000-00000E000000}"/>
    <hyperlink ref="A20" location="'UNIVERSITAS XXI'!A1" display="UNIVERSITAS XXI, SOLUCIONES Y TECNOLOGIA PARA LA UNIVERSIDAD, S.A. (OCUSA)" xr:uid="{00000000-0004-0000-0000-00000F000000}"/>
    <hyperlink ref="A15" location="HOSP.ALCORCÓN!A1" display="HOSPITAL UNIVERSITARIO DE ALCORCÓN" xr:uid="{00000000-0004-0000-0000-000011000000}"/>
    <hyperlink ref="A14" location="HOSP.FUENLABRADA!A1" display="HOSPITAL UNIVERSITARIO DE FUENLABRADA" xr:uid="{00000000-0004-0000-0000-000012000000}"/>
    <hyperlink ref="A4" location="'AG. CIBERSEGURIDAD'!A1" display="AGENCIA CIBERSEGURIDAD" xr:uid="{093C8FEE-A8DE-4DC3-9C2F-3A6304AE4A90}"/>
    <hyperlink ref="A5" location="'AG. LOGÍSTICA'!A1" display="AGENCIA LOGÍSTICA DE LA COMUNIDAD DE MADRID, S.A. (CENTRO DE TRANSPORTES DE COSLADA, S.A.)" xr:uid="{E1A0214A-7DC3-4E2B-9038-D807BD5B7B3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7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style="48" bestFit="1" customWidth="1"/>
  </cols>
  <sheetData>
    <row r="1" spans="1:4" ht="20.100000000000001" customHeight="1" thickBot="1" x14ac:dyDescent="0.3">
      <c r="A1" s="68" t="s">
        <v>21</v>
      </c>
      <c r="B1" s="68"/>
      <c r="C1" s="68"/>
      <c r="D1" s="68"/>
    </row>
    <row r="2" spans="1:4" ht="20.25" thickBot="1" x14ac:dyDescent="0.3">
      <c r="A2" s="25"/>
      <c r="B2" s="26" t="s">
        <v>14</v>
      </c>
      <c r="C2" s="39">
        <v>45838</v>
      </c>
      <c r="D2" s="39">
        <v>45657</v>
      </c>
    </row>
    <row r="3" spans="1:4" ht="15.75" thickBot="1" x14ac:dyDescent="0.3">
      <c r="A3" s="25"/>
      <c r="B3" s="25" t="s">
        <v>26</v>
      </c>
      <c r="C3" s="28">
        <f>C58</f>
        <v>-5695</v>
      </c>
      <c r="D3" s="28">
        <f>D58</f>
        <v>-11457</v>
      </c>
    </row>
    <row r="4" spans="1:4" ht="23.25" thickBot="1" x14ac:dyDescent="0.3">
      <c r="A4" s="29" t="s">
        <v>27</v>
      </c>
      <c r="B4" s="29" t="s">
        <v>28</v>
      </c>
      <c r="C4" s="40">
        <v>17657</v>
      </c>
      <c r="D4" s="40">
        <v>37913</v>
      </c>
    </row>
    <row r="5" spans="1:4" ht="15.75" thickBot="1" x14ac:dyDescent="0.3">
      <c r="A5" s="29" t="s">
        <v>29</v>
      </c>
      <c r="B5" s="29" t="s">
        <v>30</v>
      </c>
      <c r="C5" s="40"/>
      <c r="D5" s="40"/>
    </row>
    <row r="6" spans="1:4" ht="15.75" thickBot="1" x14ac:dyDescent="0.3">
      <c r="A6" s="29" t="s">
        <v>31</v>
      </c>
      <c r="B6" s="29" t="s">
        <v>32</v>
      </c>
      <c r="C6" s="40"/>
      <c r="D6" s="40"/>
    </row>
    <row r="7" spans="1:4" ht="15.75" thickBot="1" x14ac:dyDescent="0.3">
      <c r="A7" s="29" t="s">
        <v>1</v>
      </c>
      <c r="B7" s="29" t="s">
        <v>33</v>
      </c>
      <c r="C7" s="40">
        <f>SUM(C8:C11)</f>
        <v>-10885</v>
      </c>
      <c r="D7" s="40">
        <f>SUM(D8:D11)</f>
        <v>-23269</v>
      </c>
    </row>
    <row r="8" spans="1:4" ht="15.75" thickBot="1" x14ac:dyDescent="0.3">
      <c r="A8" s="29" t="s">
        <v>34</v>
      </c>
      <c r="B8" s="29" t="s">
        <v>120</v>
      </c>
      <c r="C8" s="40"/>
      <c r="D8" s="40"/>
    </row>
    <row r="9" spans="1:4" ht="34.5" thickBot="1" x14ac:dyDescent="0.3">
      <c r="A9" s="29" t="s">
        <v>36</v>
      </c>
      <c r="B9" s="29" t="s">
        <v>121</v>
      </c>
      <c r="C9" s="40">
        <v>-8087</v>
      </c>
      <c r="D9" s="40">
        <v>-18425</v>
      </c>
    </row>
    <row r="10" spans="1:4" ht="15.75" thickBot="1" x14ac:dyDescent="0.3">
      <c r="A10" s="29" t="s">
        <v>38</v>
      </c>
      <c r="B10" s="29" t="s">
        <v>122</v>
      </c>
      <c r="C10" s="40">
        <v>-2798</v>
      </c>
      <c r="D10" s="40">
        <v>-4844</v>
      </c>
    </row>
    <row r="11" spans="1:4" ht="23.25" thickBot="1" x14ac:dyDescent="0.3">
      <c r="A11" s="29" t="s">
        <v>40</v>
      </c>
      <c r="B11" s="29" t="s">
        <v>123</v>
      </c>
      <c r="C11" s="40"/>
      <c r="D11" s="40"/>
    </row>
    <row r="12" spans="1:4" ht="15.75" thickBot="1" x14ac:dyDescent="0.3">
      <c r="A12" s="29" t="s">
        <v>1</v>
      </c>
      <c r="B12" s="29" t="s">
        <v>42</v>
      </c>
      <c r="C12" s="40">
        <f>SUM(C13:C14)</f>
        <v>1177</v>
      </c>
      <c r="D12" s="40">
        <f>SUM(D13:D14)</f>
        <v>2795</v>
      </c>
    </row>
    <row r="13" spans="1:4" ht="15.75" thickBot="1" x14ac:dyDescent="0.3">
      <c r="A13" s="29" t="s">
        <v>43</v>
      </c>
      <c r="B13" s="29" t="s">
        <v>124</v>
      </c>
      <c r="C13" s="40">
        <v>1177</v>
      </c>
      <c r="D13" s="40">
        <v>2117</v>
      </c>
    </row>
    <row r="14" spans="1:4" ht="15.75" thickBot="1" x14ac:dyDescent="0.3">
      <c r="A14" s="29" t="s">
        <v>45</v>
      </c>
      <c r="B14" s="29" t="s">
        <v>125</v>
      </c>
      <c r="C14" s="40"/>
      <c r="D14" s="40">
        <v>678</v>
      </c>
    </row>
    <row r="15" spans="1:4" ht="15.75" thickBot="1" x14ac:dyDescent="0.3">
      <c r="A15" s="29" t="s">
        <v>1</v>
      </c>
      <c r="B15" s="29" t="s">
        <v>47</v>
      </c>
      <c r="C15" s="40">
        <f>SUM(C16:C18)</f>
        <v>-4960</v>
      </c>
      <c r="D15" s="40">
        <f>SUM(D16:D18)</f>
        <v>-10111</v>
      </c>
    </row>
    <row r="16" spans="1:4" ht="15.75" thickBot="1" x14ac:dyDescent="0.3">
      <c r="A16" s="29" t="s">
        <v>48</v>
      </c>
      <c r="B16" s="29" t="s">
        <v>126</v>
      </c>
      <c r="C16" s="40">
        <v>-4095</v>
      </c>
      <c r="D16" s="40">
        <v>-7423</v>
      </c>
    </row>
    <row r="17" spans="1:4" ht="15.75" thickBot="1" x14ac:dyDescent="0.3">
      <c r="A17" s="29" t="s">
        <v>50</v>
      </c>
      <c r="B17" s="29" t="s">
        <v>127</v>
      </c>
      <c r="C17" s="40">
        <v>-865</v>
      </c>
      <c r="D17" s="40">
        <v>-2688</v>
      </c>
    </row>
    <row r="18" spans="1:4" ht="15.75" thickBot="1" x14ac:dyDescent="0.3">
      <c r="A18" s="29" t="s">
        <v>52</v>
      </c>
      <c r="B18" s="29" t="s">
        <v>128</v>
      </c>
      <c r="C18" s="40"/>
      <c r="D18" s="40"/>
    </row>
    <row r="19" spans="1:4" ht="15.75" thickBot="1" x14ac:dyDescent="0.3">
      <c r="A19" s="29" t="s">
        <v>1</v>
      </c>
      <c r="B19" s="29" t="s">
        <v>54</v>
      </c>
      <c r="C19" s="40">
        <f>SUM(C20:C23)</f>
        <v>-2608</v>
      </c>
      <c r="D19" s="40">
        <f>SUM(D20:D23)</f>
        <v>-4937</v>
      </c>
    </row>
    <row r="20" spans="1:4" ht="34.5" thickBot="1" x14ac:dyDescent="0.3">
      <c r="A20" s="29" t="s">
        <v>55</v>
      </c>
      <c r="B20" s="29" t="s">
        <v>129</v>
      </c>
      <c r="C20" s="40">
        <v>-2213</v>
      </c>
      <c r="D20" s="40">
        <v>-4386</v>
      </c>
    </row>
    <row r="21" spans="1:4" ht="15.75" thickBot="1" x14ac:dyDescent="0.3">
      <c r="A21" s="29" t="s">
        <v>57</v>
      </c>
      <c r="B21" s="29" t="s">
        <v>130</v>
      </c>
      <c r="C21" s="40">
        <v>-405</v>
      </c>
      <c r="D21" s="40">
        <v>-780</v>
      </c>
    </row>
    <row r="22" spans="1:4" ht="15.75" thickBot="1" x14ac:dyDescent="0.3">
      <c r="A22" s="29" t="s">
        <v>59</v>
      </c>
      <c r="B22" s="29" t="s">
        <v>131</v>
      </c>
      <c r="C22" s="40">
        <v>18</v>
      </c>
      <c r="D22" s="40">
        <v>245</v>
      </c>
    </row>
    <row r="23" spans="1:4" ht="15.75" thickBot="1" x14ac:dyDescent="0.3">
      <c r="A23" s="29" t="s">
        <v>61</v>
      </c>
      <c r="B23" s="29" t="s">
        <v>132</v>
      </c>
      <c r="C23" s="40">
        <v>-8</v>
      </c>
      <c r="D23" s="40">
        <v>-16</v>
      </c>
    </row>
    <row r="24" spans="1:4" ht="15.75" thickBot="1" x14ac:dyDescent="0.3">
      <c r="A24" s="29" t="s">
        <v>1</v>
      </c>
      <c r="B24" s="29" t="s">
        <v>63</v>
      </c>
      <c r="C24" s="40">
        <f>SUM(C25:C27)</f>
        <v>-2034</v>
      </c>
      <c r="D24" s="40">
        <f>SUM(D25:D27)</f>
        <v>-4046</v>
      </c>
    </row>
    <row r="25" spans="1:4" ht="15.75" thickBot="1" x14ac:dyDescent="0.3">
      <c r="A25" s="29" t="s">
        <v>64</v>
      </c>
      <c r="B25" s="29" t="s">
        <v>133</v>
      </c>
      <c r="C25" s="40">
        <v>-2034</v>
      </c>
      <c r="D25" s="40">
        <v>-4046</v>
      </c>
    </row>
    <row r="26" spans="1:4" ht="15.75" thickBot="1" x14ac:dyDescent="0.3">
      <c r="A26" s="29" t="s">
        <v>66</v>
      </c>
      <c r="B26" s="29" t="s">
        <v>134</v>
      </c>
      <c r="C26" s="41"/>
      <c r="D26" s="40"/>
    </row>
    <row r="27" spans="1:4" ht="15.75" thickBot="1" x14ac:dyDescent="0.3">
      <c r="A27" s="29" t="s">
        <v>68</v>
      </c>
      <c r="B27" s="29" t="s">
        <v>135</v>
      </c>
      <c r="C27" s="41"/>
      <c r="D27" s="40"/>
    </row>
    <row r="28" spans="1:4" ht="15.75" thickBot="1" x14ac:dyDescent="0.3">
      <c r="A28" s="29" t="s">
        <v>1</v>
      </c>
      <c r="B28" s="29" t="s">
        <v>70</v>
      </c>
      <c r="C28" s="41"/>
      <c r="D28" s="40"/>
    </row>
    <row r="29" spans="1:4" ht="15.75" thickBot="1" x14ac:dyDescent="0.3">
      <c r="A29" s="29" t="s">
        <v>71</v>
      </c>
      <c r="B29" s="29" t="s">
        <v>72</v>
      </c>
      <c r="C29" s="41"/>
      <c r="D29" s="40"/>
    </row>
    <row r="30" spans="1:4" ht="15.75" thickBot="1" x14ac:dyDescent="0.3">
      <c r="A30" s="29" t="s">
        <v>1</v>
      </c>
      <c r="B30" s="29" t="s">
        <v>73</v>
      </c>
      <c r="C30" s="40">
        <f>C31+C35</f>
        <v>0</v>
      </c>
      <c r="D30" s="40">
        <f>D31+D35</f>
        <v>0</v>
      </c>
    </row>
    <row r="31" spans="1:4" ht="15.75" thickBot="1" x14ac:dyDescent="0.3">
      <c r="A31" s="29" t="s">
        <v>1</v>
      </c>
      <c r="B31" s="29" t="s">
        <v>136</v>
      </c>
      <c r="C31" s="40">
        <f>SUM(C32:C34)</f>
        <v>0</v>
      </c>
      <c r="D31" s="40">
        <f>SUM(D32:D34)</f>
        <v>0</v>
      </c>
    </row>
    <row r="32" spans="1:4" ht="15.75" thickBot="1" x14ac:dyDescent="0.3">
      <c r="A32" s="29" t="s">
        <v>75</v>
      </c>
      <c r="B32" s="29" t="s">
        <v>137</v>
      </c>
      <c r="C32" s="42"/>
      <c r="D32" s="40"/>
    </row>
    <row r="33" spans="1:4" ht="15.75" thickBot="1" x14ac:dyDescent="0.3">
      <c r="A33" s="29" t="s">
        <v>77</v>
      </c>
      <c r="B33" s="29" t="s">
        <v>138</v>
      </c>
      <c r="C33" s="42"/>
      <c r="D33" s="40"/>
    </row>
    <row r="34" spans="1:4" ht="15.75" thickBot="1" x14ac:dyDescent="0.3">
      <c r="A34" s="29" t="s">
        <v>79</v>
      </c>
      <c r="B34" s="29" t="s">
        <v>139</v>
      </c>
      <c r="C34" s="42"/>
      <c r="D34" s="40"/>
    </row>
    <row r="35" spans="1:4" ht="15.75" thickBot="1" x14ac:dyDescent="0.3">
      <c r="A35" s="29" t="s">
        <v>1</v>
      </c>
      <c r="B35" s="29" t="s">
        <v>140</v>
      </c>
      <c r="C35" s="40">
        <f>SUM(C36:C38)</f>
        <v>0</v>
      </c>
      <c r="D35" s="40">
        <f>SUM(D36:D38)</f>
        <v>0</v>
      </c>
    </row>
    <row r="36" spans="1:4" ht="15.75" thickBot="1" x14ac:dyDescent="0.3">
      <c r="A36" s="29" t="s">
        <v>82</v>
      </c>
      <c r="B36" s="29" t="s">
        <v>137</v>
      </c>
      <c r="C36" s="42"/>
      <c r="D36" s="40"/>
    </row>
    <row r="37" spans="1:4" ht="15.75" thickBot="1" x14ac:dyDescent="0.3">
      <c r="A37" s="29" t="s">
        <v>83</v>
      </c>
      <c r="B37" s="29" t="s">
        <v>138</v>
      </c>
      <c r="C37" s="42"/>
      <c r="D37" s="40"/>
    </row>
    <row r="38" spans="1:4" ht="15.75" thickBot="1" x14ac:dyDescent="0.3">
      <c r="A38" s="29" t="s">
        <v>84</v>
      </c>
      <c r="B38" s="29" t="s">
        <v>139</v>
      </c>
      <c r="C38" s="42"/>
      <c r="D38" s="40"/>
    </row>
    <row r="39" spans="1:4" ht="15.75" thickBot="1" x14ac:dyDescent="0.3">
      <c r="A39" s="29" t="s">
        <v>141</v>
      </c>
      <c r="B39" s="29" t="s">
        <v>86</v>
      </c>
      <c r="C39" s="42"/>
      <c r="D39" s="40"/>
    </row>
    <row r="40" spans="1:4" ht="15.75" thickBot="1" x14ac:dyDescent="0.3">
      <c r="A40" s="29" t="s">
        <v>141</v>
      </c>
      <c r="B40" s="29" t="s">
        <v>87</v>
      </c>
      <c r="C40" s="40">
        <f>SUM(C41:C42)</f>
        <v>-64</v>
      </c>
      <c r="D40" s="40">
        <f>SUM(D41:D42)</f>
        <v>-102</v>
      </c>
    </row>
    <row r="41" spans="1:4" ht="15.75" thickBot="1" x14ac:dyDescent="0.3">
      <c r="A41" s="29" t="s">
        <v>88</v>
      </c>
      <c r="B41" s="29" t="s">
        <v>142</v>
      </c>
      <c r="C41" s="40">
        <v>-102</v>
      </c>
      <c r="D41" s="40">
        <v>-175</v>
      </c>
    </row>
    <row r="42" spans="1:4" ht="15.75" thickBot="1" x14ac:dyDescent="0.3">
      <c r="A42" s="29" t="s">
        <v>90</v>
      </c>
      <c r="B42" s="29" t="s">
        <v>143</v>
      </c>
      <c r="C42" s="40">
        <v>38</v>
      </c>
      <c r="D42" s="40">
        <v>73</v>
      </c>
    </row>
    <row r="43" spans="1:4" ht="15.75" thickBot="1" x14ac:dyDescent="0.3">
      <c r="A43" s="31" t="s">
        <v>1</v>
      </c>
      <c r="B43" s="31" t="s">
        <v>92</v>
      </c>
      <c r="C43" s="43">
        <f>C4+C5+C6+C7+C12+C15+C19+C24+C28+C29+C30+C39+C40</f>
        <v>-1717</v>
      </c>
      <c r="D43" s="32">
        <f>D4+D5+D6+D7+D12+D15+D19+D24+D28+D29+D30+D39+D40</f>
        <v>-1757</v>
      </c>
    </row>
    <row r="44" spans="1:4" ht="15.75" thickBot="1" x14ac:dyDescent="0.3">
      <c r="A44" s="29" t="s">
        <v>1</v>
      </c>
      <c r="B44" s="29" t="s">
        <v>93</v>
      </c>
      <c r="C44" s="30">
        <f>SUM(C45:C46)</f>
        <v>1</v>
      </c>
      <c r="D44" s="30">
        <f>SUM(D45:D46)</f>
        <v>93</v>
      </c>
    </row>
    <row r="45" spans="1:4" ht="15.75" thickBot="1" x14ac:dyDescent="0.3">
      <c r="A45" s="29" t="s">
        <v>94</v>
      </c>
      <c r="B45" s="29" t="s">
        <v>144</v>
      </c>
      <c r="C45" s="44"/>
      <c r="D45" s="30"/>
    </row>
    <row r="46" spans="1:4" ht="15.75" thickBot="1" x14ac:dyDescent="0.3">
      <c r="A46" s="29" t="s">
        <v>96</v>
      </c>
      <c r="B46" s="29" t="s">
        <v>145</v>
      </c>
      <c r="C46" s="30">
        <v>1</v>
      </c>
      <c r="D46" s="30">
        <v>93</v>
      </c>
    </row>
    <row r="47" spans="1:4" ht="15.75" thickBot="1" x14ac:dyDescent="0.3">
      <c r="A47" s="29" t="s">
        <v>1</v>
      </c>
      <c r="B47" s="29" t="s">
        <v>98</v>
      </c>
      <c r="C47" s="30">
        <f>SUM(C48:C50)</f>
        <v>-4065</v>
      </c>
      <c r="D47" s="30">
        <f>SUM(D48:D50)</f>
        <v>-9916</v>
      </c>
    </row>
    <row r="48" spans="1:4" ht="45.75" thickBot="1" x14ac:dyDescent="0.3">
      <c r="A48" s="29" t="s">
        <v>99</v>
      </c>
      <c r="B48" s="29" t="s">
        <v>146</v>
      </c>
      <c r="C48" s="30">
        <v>-3835</v>
      </c>
      <c r="D48" s="30">
        <v>-9315</v>
      </c>
    </row>
    <row r="49" spans="1:4" ht="57" thickBot="1" x14ac:dyDescent="0.3">
      <c r="A49" s="29" t="s">
        <v>101</v>
      </c>
      <c r="B49" s="29" t="s">
        <v>147</v>
      </c>
      <c r="C49" s="30">
        <v>-230</v>
      </c>
      <c r="D49" s="30">
        <v>-540</v>
      </c>
    </row>
    <row r="50" spans="1:4" ht="15.75" thickBot="1" x14ac:dyDescent="0.3">
      <c r="A50" s="29" t="s">
        <v>103</v>
      </c>
      <c r="B50" s="29" t="s">
        <v>148</v>
      </c>
      <c r="C50" s="44"/>
      <c r="D50" s="30">
        <v>-61</v>
      </c>
    </row>
    <row r="51" spans="1:4" ht="15.75" thickBot="1" x14ac:dyDescent="0.3">
      <c r="A51" s="29" t="s">
        <v>105</v>
      </c>
      <c r="B51" s="29" t="s">
        <v>106</v>
      </c>
      <c r="C51" s="44"/>
      <c r="D51" s="30"/>
    </row>
    <row r="52" spans="1:4" ht="15.75" thickBot="1" x14ac:dyDescent="0.3">
      <c r="A52" s="29" t="s">
        <v>107</v>
      </c>
      <c r="B52" s="29" t="s">
        <v>108</v>
      </c>
      <c r="C52" s="44"/>
      <c r="D52" s="30"/>
    </row>
    <row r="53" spans="1:4" ht="23.25" thickBot="1" x14ac:dyDescent="0.3">
      <c r="A53" s="29" t="s">
        <v>109</v>
      </c>
      <c r="B53" s="29" t="s">
        <v>110</v>
      </c>
      <c r="C53" s="44"/>
      <c r="D53" s="30"/>
    </row>
    <row r="54" spans="1:4" ht="15.75" thickBot="1" x14ac:dyDescent="0.3">
      <c r="A54" s="29" t="s">
        <v>1</v>
      </c>
      <c r="B54" s="29" t="s">
        <v>111</v>
      </c>
      <c r="C54" s="45"/>
      <c r="D54" s="30"/>
    </row>
    <row r="55" spans="1:4" ht="15.75" thickBot="1" x14ac:dyDescent="0.3">
      <c r="A55" s="31" t="s">
        <v>1</v>
      </c>
      <c r="B55" s="31" t="s">
        <v>112</v>
      </c>
      <c r="C55" s="43">
        <f>C44+C47+C51+C52+C53+C54</f>
        <v>-4064</v>
      </c>
      <c r="D55" s="32">
        <f>D44+D47+D51+D52+D53+D54</f>
        <v>-9823</v>
      </c>
    </row>
    <row r="56" spans="1:4" ht="15.75" thickBot="1" x14ac:dyDescent="0.3">
      <c r="A56" s="31" t="s">
        <v>1</v>
      </c>
      <c r="B56" s="31" t="s">
        <v>113</v>
      </c>
      <c r="C56" s="43">
        <f>C43+C55</f>
        <v>-5781</v>
      </c>
      <c r="D56" s="32">
        <f>D43+D55</f>
        <v>-11580</v>
      </c>
    </row>
    <row r="57" spans="1:4" ht="15.75" thickBot="1" x14ac:dyDescent="0.3">
      <c r="A57" s="29" t="s">
        <v>114</v>
      </c>
      <c r="B57" s="29" t="s">
        <v>115</v>
      </c>
      <c r="C57" s="30">
        <v>86</v>
      </c>
      <c r="D57" s="30">
        <v>123</v>
      </c>
    </row>
    <row r="58" spans="1:4" ht="23.25" thickBot="1" x14ac:dyDescent="0.3">
      <c r="A58" s="31" t="s">
        <v>1</v>
      </c>
      <c r="B58" s="31" t="s">
        <v>116</v>
      </c>
      <c r="C58" s="43">
        <f>C56+C57</f>
        <v>-5695</v>
      </c>
      <c r="D58" s="32">
        <f>D56+D57</f>
        <v>-11457</v>
      </c>
    </row>
    <row r="59" spans="1:4" ht="15.75" thickBot="1" x14ac:dyDescent="0.3">
      <c r="A59" s="25"/>
      <c r="B59" s="25" t="s">
        <v>117</v>
      </c>
      <c r="C59" s="46">
        <f>C60</f>
        <v>0</v>
      </c>
      <c r="D59" s="28">
        <f>D60</f>
        <v>0</v>
      </c>
    </row>
    <row r="60" spans="1:4" ht="15.75" thickBot="1" x14ac:dyDescent="0.3">
      <c r="A60" s="29" t="s">
        <v>1</v>
      </c>
      <c r="B60" s="29" t="s">
        <v>118</v>
      </c>
      <c r="C60" s="47"/>
      <c r="D60" s="47"/>
    </row>
    <row r="61" spans="1:4" ht="15.75" thickBot="1" x14ac:dyDescent="0.3">
      <c r="A61" s="29" t="s">
        <v>1</v>
      </c>
      <c r="B61" s="29" t="s">
        <v>119</v>
      </c>
      <c r="C61" s="30">
        <f>C58+C60</f>
        <v>-5695</v>
      </c>
      <c r="D61" s="30">
        <f>D58+D60</f>
        <v>-11457</v>
      </c>
    </row>
    <row r="63" spans="1:4" x14ac:dyDescent="0.25">
      <c r="A63" s="33" t="s">
        <v>149</v>
      </c>
    </row>
    <row r="67" spans="2:2" x14ac:dyDescent="0.25">
      <c r="B67" s="49"/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8" t="s">
        <v>21</v>
      </c>
      <c r="B1" s="68"/>
      <c r="C1" s="68"/>
      <c r="D1" s="68"/>
    </row>
    <row r="2" spans="1:4" ht="20.25" thickBot="1" x14ac:dyDescent="0.3">
      <c r="A2" s="25"/>
      <c r="B2" s="26" t="s">
        <v>14</v>
      </c>
      <c r="C2" s="25" t="s">
        <v>24</v>
      </c>
      <c r="D2" s="25" t="s">
        <v>25</v>
      </c>
    </row>
    <row r="3" spans="1:4" ht="15.75" thickBot="1" x14ac:dyDescent="0.3">
      <c r="A3" s="25"/>
      <c r="B3" s="25" t="s">
        <v>26</v>
      </c>
      <c r="C3" s="28">
        <f>C58</f>
        <v>291</v>
      </c>
      <c r="D3" s="28">
        <f>D58</f>
        <v>275</v>
      </c>
    </row>
    <row r="4" spans="1:4" ht="23.25" thickBot="1" x14ac:dyDescent="0.3">
      <c r="A4" s="29" t="s">
        <v>27</v>
      </c>
      <c r="B4" s="29" t="s">
        <v>28</v>
      </c>
      <c r="C4" s="30">
        <v>1106</v>
      </c>
      <c r="D4" s="30">
        <v>1867</v>
      </c>
    </row>
    <row r="5" spans="1:4" ht="15.75" thickBot="1" x14ac:dyDescent="0.3">
      <c r="A5" s="29" t="s">
        <v>29</v>
      </c>
      <c r="B5" s="29" t="s">
        <v>30</v>
      </c>
      <c r="C5" s="30"/>
      <c r="D5" s="30"/>
    </row>
    <row r="6" spans="1:4" ht="15.75" thickBot="1" x14ac:dyDescent="0.3">
      <c r="A6" s="29" t="s">
        <v>31</v>
      </c>
      <c r="B6" s="29" t="s">
        <v>32</v>
      </c>
      <c r="C6" s="30"/>
      <c r="D6" s="30"/>
    </row>
    <row r="7" spans="1:4" ht="15.75" thickBot="1" x14ac:dyDescent="0.3">
      <c r="A7" s="29" t="s">
        <v>1</v>
      </c>
      <c r="B7" s="29" t="s">
        <v>33</v>
      </c>
      <c r="C7" s="30">
        <f>SUM(C8:C11)</f>
        <v>-1</v>
      </c>
      <c r="D7" s="30">
        <f>SUM(D8:D11)</f>
        <v>-14</v>
      </c>
    </row>
    <row r="8" spans="1:4" ht="15.75" thickBot="1" x14ac:dyDescent="0.3">
      <c r="A8" s="29" t="s">
        <v>34</v>
      </c>
      <c r="B8" s="29" t="s">
        <v>120</v>
      </c>
      <c r="C8" s="30">
        <v>-1</v>
      </c>
      <c r="D8" s="30">
        <v>-14</v>
      </c>
    </row>
    <row r="9" spans="1:4" ht="34.5" thickBot="1" x14ac:dyDescent="0.3">
      <c r="A9" s="29" t="s">
        <v>36</v>
      </c>
      <c r="B9" s="29" t="s">
        <v>121</v>
      </c>
      <c r="C9" s="30"/>
      <c r="D9" s="30"/>
    </row>
    <row r="10" spans="1:4" ht="15.75" thickBot="1" x14ac:dyDescent="0.3">
      <c r="A10" s="29" t="s">
        <v>38</v>
      </c>
      <c r="B10" s="29" t="s">
        <v>122</v>
      </c>
      <c r="C10" s="30"/>
      <c r="D10" s="30"/>
    </row>
    <row r="11" spans="1:4" ht="23.25" thickBot="1" x14ac:dyDescent="0.3">
      <c r="A11" s="29" t="s">
        <v>40</v>
      </c>
      <c r="B11" s="29" t="s">
        <v>123</v>
      </c>
      <c r="C11" s="30"/>
      <c r="D11" s="30"/>
    </row>
    <row r="12" spans="1:4" ht="15.75" thickBot="1" x14ac:dyDescent="0.3">
      <c r="A12" s="29" t="s">
        <v>1</v>
      </c>
      <c r="B12" s="29" t="s">
        <v>42</v>
      </c>
      <c r="C12" s="30">
        <f>SUM(C13:C14)</f>
        <v>2</v>
      </c>
      <c r="D12" s="30">
        <f>SUM(D13:D14)</f>
        <v>6</v>
      </c>
    </row>
    <row r="13" spans="1:4" ht="15.75" thickBot="1" x14ac:dyDescent="0.3">
      <c r="A13" s="29" t="s">
        <v>43</v>
      </c>
      <c r="B13" s="29" t="s">
        <v>124</v>
      </c>
      <c r="C13" s="30">
        <v>2</v>
      </c>
      <c r="D13" s="30">
        <v>6</v>
      </c>
    </row>
    <row r="14" spans="1:4" ht="15.75" thickBot="1" x14ac:dyDescent="0.3">
      <c r="A14" s="29" t="s">
        <v>45</v>
      </c>
      <c r="B14" s="29" t="s">
        <v>125</v>
      </c>
      <c r="C14" s="30"/>
      <c r="D14" s="30"/>
    </row>
    <row r="15" spans="1:4" ht="15.75" thickBot="1" x14ac:dyDescent="0.3">
      <c r="A15" s="29" t="s">
        <v>1</v>
      </c>
      <c r="B15" s="29" t="s">
        <v>47</v>
      </c>
      <c r="C15" s="30">
        <f>SUM(C16:C18)</f>
        <v>-146</v>
      </c>
      <c r="D15" s="30">
        <f>SUM(D16:D18)</f>
        <v>-343</v>
      </c>
    </row>
    <row r="16" spans="1:4" ht="15.75" thickBot="1" x14ac:dyDescent="0.3">
      <c r="A16" s="29" t="s">
        <v>48</v>
      </c>
      <c r="B16" s="29" t="s">
        <v>126</v>
      </c>
      <c r="C16" s="30">
        <v>-112</v>
      </c>
      <c r="D16" s="30">
        <v>-277</v>
      </c>
    </row>
    <row r="17" spans="1:4" ht="15.75" thickBot="1" x14ac:dyDescent="0.3">
      <c r="A17" s="29" t="s">
        <v>50</v>
      </c>
      <c r="B17" s="29" t="s">
        <v>127</v>
      </c>
      <c r="C17" s="30">
        <v>-34</v>
      </c>
      <c r="D17" s="30">
        <v>-66</v>
      </c>
    </row>
    <row r="18" spans="1:4" ht="15.75" thickBot="1" x14ac:dyDescent="0.3">
      <c r="A18" s="29" t="s">
        <v>52</v>
      </c>
      <c r="B18" s="29" t="s">
        <v>128</v>
      </c>
      <c r="C18" s="30"/>
      <c r="D18" s="30"/>
    </row>
    <row r="19" spans="1:4" ht="15.75" thickBot="1" x14ac:dyDescent="0.3">
      <c r="A19" s="29" t="s">
        <v>1</v>
      </c>
      <c r="B19" s="29" t="s">
        <v>54</v>
      </c>
      <c r="C19" s="30">
        <f>SUM(C20:C23)</f>
        <v>-629</v>
      </c>
      <c r="D19" s="30">
        <f>SUM(D20:D23)</f>
        <v>-1156</v>
      </c>
    </row>
    <row r="20" spans="1:4" ht="34.5" thickBot="1" x14ac:dyDescent="0.3">
      <c r="A20" s="29" t="s">
        <v>55</v>
      </c>
      <c r="B20" s="29" t="s">
        <v>129</v>
      </c>
      <c r="C20" s="30">
        <v>-576</v>
      </c>
      <c r="D20" s="30">
        <v>-1027</v>
      </c>
    </row>
    <row r="21" spans="1:4" ht="15.75" thickBot="1" x14ac:dyDescent="0.3">
      <c r="A21" s="29" t="s">
        <v>57</v>
      </c>
      <c r="B21" s="29" t="s">
        <v>130</v>
      </c>
      <c r="C21" s="30">
        <v>-53</v>
      </c>
      <c r="D21" s="30">
        <v>-128</v>
      </c>
    </row>
    <row r="22" spans="1:4" ht="15.75" thickBot="1" x14ac:dyDescent="0.3">
      <c r="A22" s="29" t="s">
        <v>59</v>
      </c>
      <c r="B22" s="29" t="s">
        <v>131</v>
      </c>
      <c r="C22" s="30"/>
      <c r="D22" s="30"/>
    </row>
    <row r="23" spans="1:4" ht="15.75" thickBot="1" x14ac:dyDescent="0.3">
      <c r="A23" s="29" t="s">
        <v>61</v>
      </c>
      <c r="B23" s="29" t="s">
        <v>132</v>
      </c>
      <c r="C23" s="30"/>
      <c r="D23" s="30">
        <v>-1</v>
      </c>
    </row>
    <row r="24" spans="1:4" ht="15.75" thickBot="1" x14ac:dyDescent="0.3">
      <c r="A24" s="29" t="s">
        <v>1</v>
      </c>
      <c r="B24" s="29" t="s">
        <v>63</v>
      </c>
      <c r="C24" s="30">
        <f>SUM(C25:C27)</f>
        <v>-43</v>
      </c>
      <c r="D24" s="30">
        <f>SUM(D25:D27)</f>
        <v>-88</v>
      </c>
    </row>
    <row r="25" spans="1:4" ht="15.75" thickBot="1" x14ac:dyDescent="0.3">
      <c r="A25" s="29" t="s">
        <v>64</v>
      </c>
      <c r="B25" s="29" t="s">
        <v>133</v>
      </c>
      <c r="C25" s="30"/>
      <c r="D25" s="30"/>
    </row>
    <row r="26" spans="1:4" ht="15.75" thickBot="1" x14ac:dyDescent="0.3">
      <c r="A26" s="29" t="s">
        <v>66</v>
      </c>
      <c r="B26" s="29" t="s">
        <v>134</v>
      </c>
      <c r="C26" s="30">
        <v>-43</v>
      </c>
      <c r="D26" s="30">
        <v>-88</v>
      </c>
    </row>
    <row r="27" spans="1:4" ht="15.75" thickBot="1" x14ac:dyDescent="0.3">
      <c r="A27" s="29" t="s">
        <v>68</v>
      </c>
      <c r="B27" s="29" t="s">
        <v>135</v>
      </c>
      <c r="C27" s="30"/>
      <c r="D27" s="30"/>
    </row>
    <row r="28" spans="1:4" ht="15.75" thickBot="1" x14ac:dyDescent="0.3">
      <c r="A28" s="29" t="s">
        <v>1</v>
      </c>
      <c r="B28" s="29" t="s">
        <v>70</v>
      </c>
      <c r="C28" s="30"/>
      <c r="D28" s="30"/>
    </row>
    <row r="29" spans="1:4" ht="15.75" thickBot="1" x14ac:dyDescent="0.3">
      <c r="A29" s="29" t="s">
        <v>71</v>
      </c>
      <c r="B29" s="29" t="s">
        <v>72</v>
      </c>
      <c r="C29" s="30"/>
      <c r="D29" s="30"/>
    </row>
    <row r="30" spans="1:4" ht="15.75" thickBot="1" x14ac:dyDescent="0.3">
      <c r="A30" s="29" t="s">
        <v>1</v>
      </c>
      <c r="B30" s="29" t="s">
        <v>73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136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75</v>
      </c>
      <c r="B32" s="29" t="s">
        <v>137</v>
      </c>
      <c r="C32" s="30"/>
      <c r="D32" s="30"/>
    </row>
    <row r="33" spans="1:4" ht="15.75" thickBot="1" x14ac:dyDescent="0.3">
      <c r="A33" s="29" t="s">
        <v>77</v>
      </c>
      <c r="B33" s="29" t="s">
        <v>138</v>
      </c>
      <c r="C33" s="30"/>
      <c r="D33" s="30"/>
    </row>
    <row r="34" spans="1:4" ht="15.75" thickBot="1" x14ac:dyDescent="0.3">
      <c r="A34" s="29" t="s">
        <v>79</v>
      </c>
      <c r="B34" s="29" t="s">
        <v>139</v>
      </c>
      <c r="C34" s="30"/>
      <c r="D34" s="30"/>
    </row>
    <row r="35" spans="1:4" ht="15.75" thickBot="1" x14ac:dyDescent="0.3">
      <c r="A35" s="29" t="s">
        <v>1</v>
      </c>
      <c r="B35" s="29" t="s">
        <v>140</v>
      </c>
      <c r="C35" s="30">
        <f>SUM(C36:C38)</f>
        <v>0</v>
      </c>
      <c r="D35" s="30">
        <f>SUM(D36:D38)</f>
        <v>0</v>
      </c>
    </row>
    <row r="36" spans="1:4" ht="15.75" thickBot="1" x14ac:dyDescent="0.3">
      <c r="A36" s="29" t="s">
        <v>82</v>
      </c>
      <c r="B36" s="29" t="s">
        <v>137</v>
      </c>
      <c r="C36" s="30"/>
      <c r="D36" s="30"/>
    </row>
    <row r="37" spans="1:4" ht="15.75" thickBot="1" x14ac:dyDescent="0.3">
      <c r="A37" s="29" t="s">
        <v>83</v>
      </c>
      <c r="B37" s="29" t="s">
        <v>138</v>
      </c>
      <c r="C37" s="30"/>
      <c r="D37" s="30"/>
    </row>
    <row r="38" spans="1:4" ht="15.75" thickBot="1" x14ac:dyDescent="0.3">
      <c r="A38" s="29" t="s">
        <v>84</v>
      </c>
      <c r="B38" s="29" t="s">
        <v>139</v>
      </c>
      <c r="C38" s="30"/>
      <c r="D38" s="30"/>
    </row>
    <row r="39" spans="1:4" ht="15.75" thickBot="1" x14ac:dyDescent="0.3">
      <c r="A39" s="29" t="s">
        <v>141</v>
      </c>
      <c r="B39" s="29" t="s">
        <v>86</v>
      </c>
      <c r="C39" s="30"/>
      <c r="D39" s="30"/>
    </row>
    <row r="40" spans="1:4" ht="15.75" thickBot="1" x14ac:dyDescent="0.3">
      <c r="A40" s="29" t="s">
        <v>141</v>
      </c>
      <c r="B40" s="29" t="s">
        <v>87</v>
      </c>
      <c r="C40" s="30">
        <f>SUM(C41:C42)</f>
        <v>0</v>
      </c>
      <c r="D40" s="30">
        <f>SUM(D41:D42)</f>
        <v>1</v>
      </c>
    </row>
    <row r="41" spans="1:4" ht="15.75" thickBot="1" x14ac:dyDescent="0.3">
      <c r="A41" s="29" t="s">
        <v>88</v>
      </c>
      <c r="B41" s="29" t="s">
        <v>142</v>
      </c>
      <c r="C41" s="30"/>
      <c r="D41" s="30"/>
    </row>
    <row r="42" spans="1:4" ht="15.75" thickBot="1" x14ac:dyDescent="0.3">
      <c r="A42" s="29" t="s">
        <v>90</v>
      </c>
      <c r="B42" s="29" t="s">
        <v>143</v>
      </c>
      <c r="C42" s="30"/>
      <c r="D42" s="30">
        <v>1</v>
      </c>
    </row>
    <row r="43" spans="1:4" ht="15.75" thickBot="1" x14ac:dyDescent="0.3">
      <c r="A43" s="31" t="s">
        <v>1</v>
      </c>
      <c r="B43" s="31" t="s">
        <v>92</v>
      </c>
      <c r="C43" s="32">
        <f>C4+C5+C6+C7+C12+C15+C19+C24+C28+C29+C30+C39+C40</f>
        <v>289</v>
      </c>
      <c r="D43" s="32">
        <f>D4+D5+D6+D7+D12+D15+D19+D24+D28+D29+D30+D39+D40</f>
        <v>273</v>
      </c>
    </row>
    <row r="44" spans="1:4" ht="15.75" thickBot="1" x14ac:dyDescent="0.3">
      <c r="A44" s="29" t="s">
        <v>1</v>
      </c>
      <c r="B44" s="29" t="s">
        <v>93</v>
      </c>
      <c r="C44" s="30">
        <f>SUM(C45:C46)</f>
        <v>2</v>
      </c>
      <c r="D44" s="30">
        <f>SUM(D45:D46)</f>
        <v>2</v>
      </c>
    </row>
    <row r="45" spans="1:4" ht="15.75" thickBot="1" x14ac:dyDescent="0.3">
      <c r="A45" s="29" t="s">
        <v>94</v>
      </c>
      <c r="B45" s="29" t="s">
        <v>144</v>
      </c>
      <c r="C45" s="30"/>
      <c r="D45" s="30"/>
    </row>
    <row r="46" spans="1:4" ht="15.75" thickBot="1" x14ac:dyDescent="0.3">
      <c r="A46" s="29" t="s">
        <v>96</v>
      </c>
      <c r="B46" s="29" t="s">
        <v>145</v>
      </c>
      <c r="C46" s="30">
        <v>2</v>
      </c>
      <c r="D46" s="30">
        <v>2</v>
      </c>
    </row>
    <row r="47" spans="1:4" ht="15.75" thickBot="1" x14ac:dyDescent="0.3">
      <c r="A47" s="29" t="s">
        <v>1</v>
      </c>
      <c r="B47" s="29" t="s">
        <v>98</v>
      </c>
      <c r="C47" s="30">
        <f>SUM(C48:C50)</f>
        <v>0</v>
      </c>
      <c r="D47" s="30">
        <f>SUM(D48:D50)</f>
        <v>0</v>
      </c>
    </row>
    <row r="48" spans="1:4" ht="45.75" thickBot="1" x14ac:dyDescent="0.3">
      <c r="A48" s="29" t="s">
        <v>99</v>
      </c>
      <c r="B48" s="29" t="s">
        <v>146</v>
      </c>
      <c r="C48" s="30"/>
      <c r="D48" s="30"/>
    </row>
    <row r="49" spans="1:4" ht="57" thickBot="1" x14ac:dyDescent="0.3">
      <c r="A49" s="29" t="s">
        <v>101</v>
      </c>
      <c r="B49" s="29" t="s">
        <v>147</v>
      </c>
      <c r="C49" s="30"/>
      <c r="D49" s="30"/>
    </row>
    <row r="50" spans="1:4" ht="15.75" thickBot="1" x14ac:dyDescent="0.3">
      <c r="A50" s="29" t="s">
        <v>103</v>
      </c>
      <c r="B50" s="29" t="s">
        <v>148</v>
      </c>
      <c r="C50" s="30"/>
      <c r="D50" s="30"/>
    </row>
    <row r="51" spans="1:4" ht="15.75" thickBot="1" x14ac:dyDescent="0.3">
      <c r="A51" s="29" t="s">
        <v>105</v>
      </c>
      <c r="B51" s="29" t="s">
        <v>106</v>
      </c>
      <c r="C51" s="30"/>
      <c r="D51" s="30"/>
    </row>
    <row r="52" spans="1:4" ht="15.75" thickBot="1" x14ac:dyDescent="0.3">
      <c r="A52" s="29" t="s">
        <v>107</v>
      </c>
      <c r="B52" s="29" t="s">
        <v>108</v>
      </c>
      <c r="C52" s="30"/>
      <c r="D52" s="30"/>
    </row>
    <row r="53" spans="1:4" ht="23.25" thickBot="1" x14ac:dyDescent="0.3">
      <c r="A53" s="29" t="s">
        <v>109</v>
      </c>
      <c r="B53" s="29" t="s">
        <v>110</v>
      </c>
      <c r="C53" s="30"/>
      <c r="D53" s="30"/>
    </row>
    <row r="54" spans="1:4" ht="15.75" thickBot="1" x14ac:dyDescent="0.3">
      <c r="A54" s="29" t="s">
        <v>1</v>
      </c>
      <c r="B54" s="29" t="s">
        <v>111</v>
      </c>
      <c r="C54" s="30"/>
      <c r="D54" s="30"/>
    </row>
    <row r="55" spans="1:4" ht="15.75" thickBot="1" x14ac:dyDescent="0.3">
      <c r="A55" s="31" t="s">
        <v>1</v>
      </c>
      <c r="B55" s="31" t="s">
        <v>112</v>
      </c>
      <c r="C55" s="32">
        <f>C44+C47+C51+C52+C53+C54</f>
        <v>2</v>
      </c>
      <c r="D55" s="32">
        <f>D44+D47+D51+D52+D53+D54</f>
        <v>2</v>
      </c>
    </row>
    <row r="56" spans="1:4" ht="15.75" thickBot="1" x14ac:dyDescent="0.3">
      <c r="A56" s="31" t="s">
        <v>1</v>
      </c>
      <c r="B56" s="31" t="s">
        <v>113</v>
      </c>
      <c r="C56" s="32">
        <f>C43+C55</f>
        <v>291</v>
      </c>
      <c r="D56" s="32">
        <f>D43+D55</f>
        <v>275</v>
      </c>
    </row>
    <row r="57" spans="1:4" ht="15.75" thickBot="1" x14ac:dyDescent="0.3">
      <c r="A57" s="29" t="s">
        <v>114</v>
      </c>
      <c r="B57" s="29" t="s">
        <v>115</v>
      </c>
      <c r="C57" s="30"/>
      <c r="D57" s="30"/>
    </row>
    <row r="58" spans="1:4" ht="23.25" thickBot="1" x14ac:dyDescent="0.3">
      <c r="A58" s="31" t="s">
        <v>1</v>
      </c>
      <c r="B58" s="31" t="s">
        <v>116</v>
      </c>
      <c r="C58" s="32">
        <f>C56+C57</f>
        <v>291</v>
      </c>
      <c r="D58" s="32">
        <f>D56+D57</f>
        <v>275</v>
      </c>
    </row>
    <row r="59" spans="1:4" ht="15.75" thickBot="1" x14ac:dyDescent="0.3">
      <c r="A59" s="25"/>
      <c r="B59" s="25" t="s">
        <v>117</v>
      </c>
      <c r="C59" s="28">
        <f>C60</f>
        <v>0</v>
      </c>
      <c r="D59" s="28">
        <f>D60</f>
        <v>-69</v>
      </c>
    </row>
    <row r="60" spans="1:4" ht="15.75" thickBot="1" x14ac:dyDescent="0.3">
      <c r="A60" s="29" t="s">
        <v>1</v>
      </c>
      <c r="B60" s="29" t="s">
        <v>118</v>
      </c>
      <c r="C60" s="30"/>
      <c r="D60" s="30">
        <v>-69</v>
      </c>
    </row>
    <row r="61" spans="1:4" ht="15.75" thickBot="1" x14ac:dyDescent="0.3">
      <c r="A61" s="29" t="s">
        <v>1</v>
      </c>
      <c r="B61" s="29" t="s">
        <v>119</v>
      </c>
      <c r="C61" s="30">
        <f>C58+C60</f>
        <v>291</v>
      </c>
      <c r="D61" s="30">
        <f>D58+D60</f>
        <v>206</v>
      </c>
    </row>
    <row r="63" spans="1:4" x14ac:dyDescent="0.25">
      <c r="A63" s="33" t="s">
        <v>149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  <col min="5" max="5" width="13.5703125" customWidth="1" collapsed="1"/>
  </cols>
  <sheetData>
    <row r="1" spans="1:4" s="9" customFormat="1" ht="39.75" customHeight="1" thickBot="1" x14ac:dyDescent="0.3">
      <c r="A1" s="59" t="s">
        <v>20</v>
      </c>
      <c r="B1" s="60"/>
      <c r="C1" s="60"/>
      <c r="D1" s="61"/>
    </row>
    <row r="2" spans="1:4" s="9" customFormat="1" ht="19.5" customHeight="1" thickBot="1" x14ac:dyDescent="0.3">
      <c r="A2" s="62"/>
      <c r="B2" s="63"/>
      <c r="C2" s="63"/>
      <c r="D2" s="64"/>
    </row>
    <row r="3" spans="1:4" s="9" customFormat="1" ht="19.5" customHeight="1" thickBot="1" x14ac:dyDescent="0.3">
      <c r="A3" s="65"/>
      <c r="B3" s="66"/>
      <c r="C3" s="66"/>
      <c r="D3" s="66"/>
    </row>
    <row r="4" spans="1:4" ht="19.5" customHeight="1" thickBot="1" x14ac:dyDescent="0.3">
      <c r="A4" s="67" t="s">
        <v>21</v>
      </c>
      <c r="B4" s="67"/>
      <c r="C4" s="67"/>
      <c r="D4" s="67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>
        <v>776</v>
      </c>
      <c r="D7" s="16">
        <v>1423</v>
      </c>
    </row>
    <row r="8" spans="1:4" x14ac:dyDescent="0.25">
      <c r="A8" s="15" t="s">
        <v>29</v>
      </c>
      <c r="B8" s="15" t="s">
        <v>30</v>
      </c>
      <c r="C8" s="16">
        <v>0</v>
      </c>
      <c r="D8" s="16">
        <v>0</v>
      </c>
    </row>
    <row r="9" spans="1:4" x14ac:dyDescent="0.25">
      <c r="A9" s="15" t="s">
        <v>31</v>
      </c>
      <c r="B9" s="15" t="s">
        <v>32</v>
      </c>
      <c r="C9" s="16">
        <v>0</v>
      </c>
      <c r="D9" s="16">
        <v>0</v>
      </c>
    </row>
    <row r="10" spans="1:4" x14ac:dyDescent="0.25">
      <c r="A10" s="15"/>
      <c r="B10" s="15" t="s">
        <v>33</v>
      </c>
      <c r="C10" s="17">
        <v>-38991</v>
      </c>
      <c r="D10" s="17">
        <v>-68161</v>
      </c>
    </row>
    <row r="11" spans="1:4" x14ac:dyDescent="0.25">
      <c r="A11" s="15" t="s">
        <v>34</v>
      </c>
      <c r="B11" s="15" t="s">
        <v>35</v>
      </c>
      <c r="C11" s="16">
        <v>-38192</v>
      </c>
      <c r="D11" s="16">
        <v>-66855</v>
      </c>
    </row>
    <row r="12" spans="1:4" ht="22.5" x14ac:dyDescent="0.25">
      <c r="A12" s="15" t="s">
        <v>36</v>
      </c>
      <c r="B12" s="15" t="s">
        <v>37</v>
      </c>
      <c r="C12" s="16">
        <v>0</v>
      </c>
      <c r="D12" s="16">
        <v>0</v>
      </c>
    </row>
    <row r="13" spans="1:4" x14ac:dyDescent="0.25">
      <c r="A13" s="15" t="s">
        <v>38</v>
      </c>
      <c r="B13" s="15" t="s">
        <v>39</v>
      </c>
      <c r="C13" s="16">
        <v>-799</v>
      </c>
      <c r="D13" s="16">
        <v>-1306</v>
      </c>
    </row>
    <row r="14" spans="1:4" x14ac:dyDescent="0.25">
      <c r="A14" s="15" t="s">
        <v>40</v>
      </c>
      <c r="B14" s="15" t="s">
        <v>41</v>
      </c>
      <c r="C14" s="16">
        <v>0</v>
      </c>
      <c r="D14" s="16">
        <v>0</v>
      </c>
    </row>
    <row r="15" spans="1:4" x14ac:dyDescent="0.25">
      <c r="A15" s="15"/>
      <c r="B15" s="15" t="s">
        <v>42</v>
      </c>
      <c r="C15" s="17">
        <v>177</v>
      </c>
      <c r="D15" s="17">
        <v>541</v>
      </c>
    </row>
    <row r="16" spans="1:4" x14ac:dyDescent="0.25">
      <c r="A16" s="15" t="s">
        <v>43</v>
      </c>
      <c r="B16" s="15" t="s">
        <v>44</v>
      </c>
      <c r="C16" s="16">
        <v>168</v>
      </c>
      <c r="D16" s="16">
        <v>518</v>
      </c>
    </row>
    <row r="17" spans="1:4" x14ac:dyDescent="0.25">
      <c r="A17" s="15" t="s">
        <v>45</v>
      </c>
      <c r="B17" s="15" t="s">
        <v>46</v>
      </c>
      <c r="C17" s="16">
        <v>9</v>
      </c>
      <c r="D17" s="16">
        <v>23</v>
      </c>
    </row>
    <row r="18" spans="1:4" x14ac:dyDescent="0.25">
      <c r="A18" s="15"/>
      <c r="B18" s="15" t="s">
        <v>47</v>
      </c>
      <c r="C18" s="17">
        <v>-63292</v>
      </c>
      <c r="D18" s="17">
        <v>-127726</v>
      </c>
    </row>
    <row r="19" spans="1:4" x14ac:dyDescent="0.25">
      <c r="A19" s="15" t="s">
        <v>48</v>
      </c>
      <c r="B19" s="15" t="s">
        <v>49</v>
      </c>
      <c r="C19" s="16">
        <v>-48601</v>
      </c>
      <c r="D19" s="16">
        <v>-99051</v>
      </c>
    </row>
    <row r="20" spans="1:4" x14ac:dyDescent="0.25">
      <c r="A20" s="15" t="s">
        <v>50</v>
      </c>
      <c r="B20" s="15" t="s">
        <v>51</v>
      </c>
      <c r="C20" s="16">
        <v>-14691</v>
      </c>
      <c r="D20" s="16">
        <v>-28675</v>
      </c>
    </row>
    <row r="21" spans="1:4" x14ac:dyDescent="0.25">
      <c r="A21" s="15" t="s">
        <v>52</v>
      </c>
      <c r="B21" s="15" t="s">
        <v>53</v>
      </c>
      <c r="C21" s="16">
        <v>0</v>
      </c>
      <c r="D21" s="16">
        <v>0</v>
      </c>
    </row>
    <row r="22" spans="1:4" x14ac:dyDescent="0.25">
      <c r="A22" s="15"/>
      <c r="B22" s="15" t="s">
        <v>54</v>
      </c>
      <c r="C22" s="17">
        <v>-12382</v>
      </c>
      <c r="D22" s="17">
        <v>-23021</v>
      </c>
    </row>
    <row r="23" spans="1:4" ht="22.5" x14ac:dyDescent="0.25">
      <c r="A23" s="15" t="s">
        <v>55</v>
      </c>
      <c r="B23" s="15" t="s">
        <v>56</v>
      </c>
      <c r="C23" s="16">
        <v>-10871</v>
      </c>
      <c r="D23" s="16">
        <v>-21458</v>
      </c>
    </row>
    <row r="24" spans="1:4" x14ac:dyDescent="0.25">
      <c r="A24" s="15" t="s">
        <v>57</v>
      </c>
      <c r="B24" s="15" t="s">
        <v>58</v>
      </c>
      <c r="C24" s="16">
        <v>-1492</v>
      </c>
      <c r="D24" s="16">
        <v>-1490</v>
      </c>
    </row>
    <row r="25" spans="1:4" x14ac:dyDescent="0.25">
      <c r="A25" s="15" t="s">
        <v>59</v>
      </c>
      <c r="B25" s="15" t="s">
        <v>60</v>
      </c>
      <c r="C25" s="16">
        <v>-2</v>
      </c>
      <c r="D25" s="16">
        <v>-24</v>
      </c>
    </row>
    <row r="26" spans="1:4" x14ac:dyDescent="0.25">
      <c r="A26" s="15" t="s">
        <v>61</v>
      </c>
      <c r="B26" s="15" t="s">
        <v>62</v>
      </c>
      <c r="C26" s="16">
        <v>-17</v>
      </c>
      <c r="D26" s="16">
        <v>-49</v>
      </c>
    </row>
    <row r="27" spans="1:4" x14ac:dyDescent="0.25">
      <c r="A27" s="15"/>
      <c r="B27" s="15" t="s">
        <v>63</v>
      </c>
      <c r="C27" s="17">
        <v>-2300</v>
      </c>
      <c r="D27" s="17">
        <v>-4803</v>
      </c>
    </row>
    <row r="28" spans="1:4" x14ac:dyDescent="0.25">
      <c r="A28" s="15" t="s">
        <v>64</v>
      </c>
      <c r="B28" s="15" t="s">
        <v>65</v>
      </c>
      <c r="C28" s="16">
        <v>-38</v>
      </c>
      <c r="D28" s="16">
        <v>-80</v>
      </c>
    </row>
    <row r="29" spans="1:4" x14ac:dyDescent="0.25">
      <c r="A29" s="15" t="s">
        <v>66</v>
      </c>
      <c r="B29" s="15" t="s">
        <v>67</v>
      </c>
      <c r="C29" s="16">
        <v>-2262</v>
      </c>
      <c r="D29" s="16">
        <v>-4723</v>
      </c>
    </row>
    <row r="30" spans="1:4" x14ac:dyDescent="0.25">
      <c r="A30" s="15" t="s">
        <v>68</v>
      </c>
      <c r="B30" s="15" t="s">
        <v>69</v>
      </c>
      <c r="C30" s="16">
        <v>0</v>
      </c>
      <c r="D30" s="16">
        <v>0</v>
      </c>
    </row>
    <row r="31" spans="1:4" x14ac:dyDescent="0.25">
      <c r="A31" s="15"/>
      <c r="B31" s="15" t="s">
        <v>70</v>
      </c>
      <c r="C31" s="16">
        <v>8</v>
      </c>
      <c r="D31" s="16">
        <v>929</v>
      </c>
    </row>
    <row r="32" spans="1:4" x14ac:dyDescent="0.25">
      <c r="A32" s="15" t="s">
        <v>71</v>
      </c>
      <c r="B32" s="15" t="s">
        <v>72</v>
      </c>
      <c r="C32" s="16">
        <v>0</v>
      </c>
      <c r="D32" s="16">
        <v>2</v>
      </c>
    </row>
    <row r="33" spans="1:4" x14ac:dyDescent="0.25">
      <c r="A33" s="15"/>
      <c r="B33" s="15" t="s">
        <v>73</v>
      </c>
      <c r="C33" s="17">
        <v>-17</v>
      </c>
      <c r="D33" s="17">
        <v>-12</v>
      </c>
    </row>
    <row r="34" spans="1:4" x14ac:dyDescent="0.25">
      <c r="A34" s="15"/>
      <c r="B34" s="15" t="s">
        <v>74</v>
      </c>
      <c r="C34" s="17">
        <v>0</v>
      </c>
      <c r="D34" s="17">
        <v>0</v>
      </c>
    </row>
    <row r="35" spans="1:4" x14ac:dyDescent="0.25">
      <c r="A35" s="15" t="s">
        <v>75</v>
      </c>
      <c r="B35" s="15" t="s">
        <v>76</v>
      </c>
      <c r="C35" s="16">
        <v>0</v>
      </c>
      <c r="D35" s="16">
        <v>0</v>
      </c>
    </row>
    <row r="36" spans="1:4" x14ac:dyDescent="0.25">
      <c r="A36" s="15" t="s">
        <v>77</v>
      </c>
      <c r="B36" s="15" t="s">
        <v>78</v>
      </c>
      <c r="C36" s="16">
        <v>0</v>
      </c>
      <c r="D36" s="16">
        <v>0</v>
      </c>
    </row>
    <row r="37" spans="1:4" x14ac:dyDescent="0.25">
      <c r="A37" s="15" t="s">
        <v>79</v>
      </c>
      <c r="B37" s="15" t="s">
        <v>80</v>
      </c>
      <c r="C37" s="16">
        <v>0</v>
      </c>
      <c r="D37" s="16">
        <v>0</v>
      </c>
    </row>
    <row r="38" spans="1:4" x14ac:dyDescent="0.25">
      <c r="A38" s="15"/>
      <c r="B38" s="15" t="s">
        <v>81</v>
      </c>
      <c r="C38" s="17">
        <v>-17</v>
      </c>
      <c r="D38" s="17">
        <v>-12</v>
      </c>
    </row>
    <row r="39" spans="1:4" x14ac:dyDescent="0.25">
      <c r="A39" s="15" t="s">
        <v>82</v>
      </c>
      <c r="B39" s="15" t="s">
        <v>76</v>
      </c>
      <c r="C39" s="16">
        <v>0</v>
      </c>
      <c r="D39" s="16">
        <v>0</v>
      </c>
    </row>
    <row r="40" spans="1:4" x14ac:dyDescent="0.25">
      <c r="A40" s="15" t="s">
        <v>83</v>
      </c>
      <c r="B40" s="15" t="s">
        <v>78</v>
      </c>
      <c r="C40" s="16">
        <v>-17</v>
      </c>
      <c r="D40" s="16">
        <v>-12</v>
      </c>
    </row>
    <row r="41" spans="1:4" x14ac:dyDescent="0.25">
      <c r="A41" s="15" t="s">
        <v>84</v>
      </c>
      <c r="B41" s="15" t="s">
        <v>80</v>
      </c>
      <c r="C41" s="16">
        <v>0</v>
      </c>
      <c r="D41" s="16">
        <v>0</v>
      </c>
    </row>
    <row r="42" spans="1:4" x14ac:dyDescent="0.25">
      <c r="A42" s="15" t="s">
        <v>85</v>
      </c>
      <c r="B42" s="15" t="s">
        <v>86</v>
      </c>
      <c r="C42" s="16">
        <v>0</v>
      </c>
      <c r="D42" s="16">
        <v>0</v>
      </c>
    </row>
    <row r="43" spans="1:4" x14ac:dyDescent="0.25">
      <c r="A43" s="15" t="s">
        <v>85</v>
      </c>
      <c r="B43" s="15" t="s">
        <v>87</v>
      </c>
      <c r="C43" s="17">
        <v>-20</v>
      </c>
      <c r="D43" s="17">
        <v>-443</v>
      </c>
    </row>
    <row r="44" spans="1:4" x14ac:dyDescent="0.25">
      <c r="A44" s="15" t="s">
        <v>88</v>
      </c>
      <c r="B44" s="15" t="s">
        <v>89</v>
      </c>
      <c r="C44" s="16">
        <v>-33</v>
      </c>
      <c r="D44" s="16">
        <v>-491</v>
      </c>
    </row>
    <row r="45" spans="1:4" x14ac:dyDescent="0.25">
      <c r="A45" s="15" t="s">
        <v>90</v>
      </c>
      <c r="B45" s="15" t="s">
        <v>91</v>
      </c>
      <c r="C45" s="16">
        <v>13</v>
      </c>
      <c r="D45" s="16">
        <v>48</v>
      </c>
    </row>
    <row r="46" spans="1:4" x14ac:dyDescent="0.25">
      <c r="A46" s="18"/>
      <c r="B46" s="18" t="s">
        <v>92</v>
      </c>
      <c r="C46" s="19">
        <v>-116041</v>
      </c>
      <c r="D46" s="19">
        <v>-221271</v>
      </c>
    </row>
    <row r="47" spans="1:4" x14ac:dyDescent="0.25">
      <c r="A47" s="15"/>
      <c r="B47" s="15" t="s">
        <v>93</v>
      </c>
      <c r="C47" s="17">
        <v>272</v>
      </c>
      <c r="D47" s="17">
        <v>750</v>
      </c>
    </row>
    <row r="48" spans="1:4" x14ac:dyDescent="0.25">
      <c r="A48" s="15" t="s">
        <v>94</v>
      </c>
      <c r="B48" s="15" t="s">
        <v>95</v>
      </c>
      <c r="C48" s="16">
        <v>0</v>
      </c>
      <c r="D48" s="16">
        <v>0</v>
      </c>
    </row>
    <row r="49" spans="1:4" x14ac:dyDescent="0.25">
      <c r="A49" s="15" t="s">
        <v>96</v>
      </c>
      <c r="B49" s="15" t="s">
        <v>97</v>
      </c>
      <c r="C49" s="16">
        <v>272</v>
      </c>
      <c r="D49" s="16">
        <v>750</v>
      </c>
    </row>
    <row r="50" spans="1:4" x14ac:dyDescent="0.25">
      <c r="A50" s="15"/>
      <c r="B50" s="15" t="s">
        <v>98</v>
      </c>
      <c r="C50" s="17">
        <v>-172</v>
      </c>
      <c r="D50" s="17">
        <v>-291</v>
      </c>
    </row>
    <row r="51" spans="1:4" ht="33.75" x14ac:dyDescent="0.25">
      <c r="A51" s="15" t="s">
        <v>99</v>
      </c>
      <c r="B51" s="15" t="s">
        <v>100</v>
      </c>
      <c r="C51" s="16">
        <v>0</v>
      </c>
      <c r="D51" s="16">
        <v>0</v>
      </c>
    </row>
    <row r="52" spans="1:4" ht="33.75" x14ac:dyDescent="0.25">
      <c r="A52" s="15" t="s">
        <v>101</v>
      </c>
      <c r="B52" s="15" t="s">
        <v>102</v>
      </c>
      <c r="C52" s="16">
        <v>-172</v>
      </c>
      <c r="D52" s="16">
        <v>-291</v>
      </c>
    </row>
    <row r="53" spans="1:4" x14ac:dyDescent="0.25">
      <c r="A53" s="15" t="s">
        <v>103</v>
      </c>
      <c r="B53" s="15" t="s">
        <v>104</v>
      </c>
      <c r="C53" s="16">
        <v>0</v>
      </c>
      <c r="D53" s="16">
        <v>0</v>
      </c>
    </row>
    <row r="54" spans="1:4" x14ac:dyDescent="0.25">
      <c r="A54" s="15" t="s">
        <v>105</v>
      </c>
      <c r="B54" s="15" t="s">
        <v>106</v>
      </c>
      <c r="C54" s="16">
        <v>0</v>
      </c>
      <c r="D54" s="16">
        <v>0</v>
      </c>
    </row>
    <row r="55" spans="1:4" x14ac:dyDescent="0.25">
      <c r="A55" s="15" t="s">
        <v>107</v>
      </c>
      <c r="B55" s="15" t="s">
        <v>108</v>
      </c>
      <c r="C55" s="16">
        <v>0</v>
      </c>
      <c r="D55" s="16">
        <v>0</v>
      </c>
    </row>
    <row r="56" spans="1:4" ht="22.5" x14ac:dyDescent="0.25">
      <c r="A56" s="15" t="s">
        <v>109</v>
      </c>
      <c r="B56" s="15" t="s">
        <v>110</v>
      </c>
      <c r="C56" s="16">
        <v>0</v>
      </c>
      <c r="D56" s="16">
        <v>0</v>
      </c>
    </row>
    <row r="57" spans="1:4" x14ac:dyDescent="0.25">
      <c r="A57" s="15"/>
      <c r="B57" s="15" t="s">
        <v>111</v>
      </c>
      <c r="C57" s="16">
        <v>0</v>
      </c>
      <c r="D57" s="16">
        <v>0</v>
      </c>
    </row>
    <row r="58" spans="1:4" x14ac:dyDescent="0.25">
      <c r="A58" s="18"/>
      <c r="B58" s="18" t="s">
        <v>112</v>
      </c>
      <c r="C58" s="19">
        <v>100</v>
      </c>
      <c r="D58" s="19">
        <v>459</v>
      </c>
    </row>
    <row r="59" spans="1:4" x14ac:dyDescent="0.25">
      <c r="A59" s="18"/>
      <c r="B59" s="18" t="s">
        <v>113</v>
      </c>
      <c r="C59" s="19">
        <v>-115941</v>
      </c>
      <c r="D59" s="19">
        <v>-220812</v>
      </c>
    </row>
    <row r="60" spans="1:4" x14ac:dyDescent="0.25">
      <c r="A60" s="15" t="s">
        <v>114</v>
      </c>
      <c r="B60" s="15" t="s">
        <v>115</v>
      </c>
      <c r="C60" s="16">
        <v>0</v>
      </c>
      <c r="D60" s="16">
        <v>0</v>
      </c>
    </row>
    <row r="61" spans="1:4" ht="22.5" x14ac:dyDescent="0.25">
      <c r="A61" s="20"/>
      <c r="B61" s="20" t="s">
        <v>116</v>
      </c>
      <c r="C61" s="19">
        <v>-115941</v>
      </c>
      <c r="D61" s="19">
        <v>-220812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>
        <v>0</v>
      </c>
      <c r="D63" s="16">
        <v>0</v>
      </c>
    </row>
    <row r="64" spans="1:4" x14ac:dyDescent="0.25">
      <c r="A64" s="24"/>
      <c r="B64" s="24" t="s">
        <v>119</v>
      </c>
      <c r="C64" s="17">
        <v>-115941</v>
      </c>
      <c r="D64" s="17">
        <v>-220812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8"/>
  <sheetViews>
    <sheetView workbookViewId="0">
      <selection sqref="A1:D1"/>
    </sheetView>
  </sheetViews>
  <sheetFormatPr baseColWidth="10" defaultColWidth="8.85546875" defaultRowHeight="15" x14ac:dyDescent="0.25"/>
  <cols>
    <col min="1" max="1" width="28.85546875" customWidth="1" collapsed="1"/>
    <col min="2" max="2" width="97.7109375" customWidth="1" collapsed="1"/>
    <col min="3" max="4" width="15.42578125" customWidth="1" collapsed="1"/>
  </cols>
  <sheetData>
    <row r="1" spans="1:4" s="9" customFormat="1" ht="39.75" customHeight="1" thickBot="1" x14ac:dyDescent="0.3">
      <c r="A1" s="59" t="s">
        <v>154</v>
      </c>
      <c r="B1" s="60"/>
      <c r="C1" s="60"/>
      <c r="D1" s="61"/>
    </row>
    <row r="2" spans="1:4" s="9" customFormat="1" ht="19.5" customHeight="1" thickBot="1" x14ac:dyDescent="0.3">
      <c r="A2" s="62"/>
      <c r="B2" s="63"/>
      <c r="C2" s="63"/>
      <c r="D2" s="64"/>
    </row>
    <row r="3" spans="1:4" s="9" customFormat="1" ht="19.5" customHeight="1" thickBot="1" x14ac:dyDescent="0.3">
      <c r="A3" s="65"/>
      <c r="B3" s="66"/>
      <c r="C3" s="66"/>
      <c r="D3" s="66"/>
    </row>
    <row r="4" spans="1:4" ht="19.5" customHeight="1" thickBot="1" x14ac:dyDescent="0.3">
      <c r="A4" s="67" t="s">
        <v>21</v>
      </c>
      <c r="B4" s="67"/>
      <c r="C4" s="67"/>
      <c r="D4" s="67"/>
    </row>
    <row r="5" spans="1:4" ht="15.75" thickBot="1" x14ac:dyDescent="0.3">
      <c r="A5" s="50" t="s">
        <v>22</v>
      </c>
      <c r="B5" s="50" t="s">
        <v>23</v>
      </c>
      <c r="C5" s="50" t="s">
        <v>24</v>
      </c>
      <c r="D5" s="50" t="s">
        <v>25</v>
      </c>
    </row>
    <row r="6" spans="1:4" x14ac:dyDescent="0.25">
      <c r="A6" s="51" t="s">
        <v>1</v>
      </c>
      <c r="B6" s="51" t="s">
        <v>155</v>
      </c>
      <c r="C6" s="52">
        <f>ROUND(C57,2)</f>
        <v>-13529</v>
      </c>
      <c r="D6" s="52">
        <f>ROUND(D57,2)</f>
        <v>-5480</v>
      </c>
    </row>
    <row r="7" spans="1:4" x14ac:dyDescent="0.25">
      <c r="A7" s="53" t="s">
        <v>1</v>
      </c>
      <c r="B7" s="53" t="s">
        <v>156</v>
      </c>
      <c r="C7" s="17">
        <f>ROUND(SUM(C8:C11),2)</f>
        <v>664</v>
      </c>
      <c r="D7" s="17">
        <f>ROUND(SUM(D8:D11),2)</f>
        <v>1229</v>
      </c>
    </row>
    <row r="8" spans="1:4" ht="15.75" thickBot="1" x14ac:dyDescent="0.3">
      <c r="A8" s="53" t="s">
        <v>157</v>
      </c>
      <c r="B8" s="53" t="s">
        <v>158</v>
      </c>
      <c r="C8" s="16"/>
      <c r="D8" s="16"/>
    </row>
    <row r="9" spans="1:4" ht="15.75" thickBot="1" x14ac:dyDescent="0.3">
      <c r="A9" s="53" t="s">
        <v>159</v>
      </c>
      <c r="B9" s="53" t="s">
        <v>160</v>
      </c>
      <c r="C9" s="54">
        <v>540</v>
      </c>
      <c r="D9" s="54">
        <v>1028</v>
      </c>
    </row>
    <row r="10" spans="1:4" ht="15.75" thickBot="1" x14ac:dyDescent="0.3">
      <c r="A10" s="53" t="s">
        <v>161</v>
      </c>
      <c r="B10" s="53" t="s">
        <v>162</v>
      </c>
      <c r="C10" s="54">
        <f>26+98</f>
        <v>124</v>
      </c>
      <c r="D10" s="54">
        <v>201</v>
      </c>
    </row>
    <row r="11" spans="1:4" ht="15.75" thickBot="1" x14ac:dyDescent="0.3">
      <c r="A11" s="53" t="s">
        <v>163</v>
      </c>
      <c r="B11" s="53" t="s">
        <v>164</v>
      </c>
      <c r="C11" s="54"/>
      <c r="D11" s="54"/>
    </row>
    <row r="12" spans="1:4" ht="15.75" thickBot="1" x14ac:dyDescent="0.3">
      <c r="A12" s="53" t="s">
        <v>165</v>
      </c>
      <c r="B12" s="53" t="s">
        <v>166</v>
      </c>
      <c r="C12" s="54">
        <f>17255*6+576</f>
        <v>104106</v>
      </c>
      <c r="D12" s="54">
        <v>229703</v>
      </c>
    </row>
    <row r="13" spans="1:4" x14ac:dyDescent="0.25">
      <c r="A13" s="53" t="s">
        <v>1</v>
      </c>
      <c r="B13" s="53" t="s">
        <v>167</v>
      </c>
      <c r="C13" s="17">
        <f>ROUND(SUM(C14:C17),2)</f>
        <v>0</v>
      </c>
      <c r="D13" s="17">
        <f>ROUND(SUM(D14:D17),2)</f>
        <v>0</v>
      </c>
    </row>
    <row r="14" spans="1:4" x14ac:dyDescent="0.25">
      <c r="A14" s="53" t="s">
        <v>168</v>
      </c>
      <c r="B14" s="53" t="s">
        <v>169</v>
      </c>
      <c r="C14" s="16"/>
      <c r="D14" s="16"/>
    </row>
    <row r="15" spans="1:4" x14ac:dyDescent="0.25">
      <c r="A15" s="53" t="s">
        <v>170</v>
      </c>
      <c r="B15" s="53" t="s">
        <v>171</v>
      </c>
      <c r="C15" s="16"/>
      <c r="D15" s="16"/>
    </row>
    <row r="16" spans="1:4" x14ac:dyDescent="0.25">
      <c r="A16" s="53" t="s">
        <v>172</v>
      </c>
      <c r="B16" s="53" t="s">
        <v>173</v>
      </c>
      <c r="C16" s="16"/>
      <c r="D16" s="16"/>
    </row>
    <row r="17" spans="1:4" x14ac:dyDescent="0.25">
      <c r="A17" s="53" t="s">
        <v>174</v>
      </c>
      <c r="B17" s="53" t="s">
        <v>175</v>
      </c>
      <c r="C17" s="16"/>
      <c r="D17" s="16"/>
    </row>
    <row r="18" spans="1:4" x14ac:dyDescent="0.25">
      <c r="A18" s="53" t="s">
        <v>176</v>
      </c>
      <c r="B18" s="53" t="s">
        <v>177</v>
      </c>
      <c r="C18" s="16"/>
      <c r="D18" s="16"/>
    </row>
    <row r="19" spans="1:4" ht="15.75" thickBot="1" x14ac:dyDescent="0.3">
      <c r="A19" s="53" t="s">
        <v>31</v>
      </c>
      <c r="B19" s="53" t="s">
        <v>178</v>
      </c>
      <c r="C19" s="16"/>
      <c r="D19" s="16"/>
    </row>
    <row r="20" spans="1:4" ht="68.25" thickBot="1" x14ac:dyDescent="0.3">
      <c r="A20" s="53" t="s">
        <v>179</v>
      </c>
      <c r="B20" s="53" t="s">
        <v>180</v>
      </c>
      <c r="C20" s="54">
        <v>-43514</v>
      </c>
      <c r="D20" s="54">
        <v>-82758</v>
      </c>
    </row>
    <row r="21" spans="1:4" ht="15.75" thickBot="1" x14ac:dyDescent="0.3">
      <c r="A21" s="53" t="s">
        <v>43</v>
      </c>
      <c r="B21" s="53" t="s">
        <v>181</v>
      </c>
      <c r="C21" s="54">
        <v>406</v>
      </c>
      <c r="D21" s="54">
        <v>894</v>
      </c>
    </row>
    <row r="22" spans="1:4" ht="15.75" thickBot="1" x14ac:dyDescent="0.3">
      <c r="A22" s="53" t="s">
        <v>1</v>
      </c>
      <c r="B22" s="53" t="s">
        <v>182</v>
      </c>
      <c r="C22" s="17">
        <f>ROUND(SUM(C23:C25),2)</f>
        <v>-70427</v>
      </c>
      <c r="D22" s="17">
        <f>ROUND(SUM(D23:D25),2)</f>
        <v>-142542</v>
      </c>
    </row>
    <row r="23" spans="1:4" ht="15.75" thickBot="1" x14ac:dyDescent="0.3">
      <c r="A23" s="53" t="s">
        <v>183</v>
      </c>
      <c r="B23" s="53" t="s">
        <v>184</v>
      </c>
      <c r="C23" s="54">
        <v>-53730</v>
      </c>
      <c r="D23" s="54">
        <f>-108552-728</f>
        <v>-109280</v>
      </c>
    </row>
    <row r="24" spans="1:4" ht="15.75" thickBot="1" x14ac:dyDescent="0.3">
      <c r="A24" s="53" t="s">
        <v>50</v>
      </c>
      <c r="B24" s="53" t="s">
        <v>185</v>
      </c>
      <c r="C24" s="54">
        <v>-16697</v>
      </c>
      <c r="D24" s="54">
        <v>-33262</v>
      </c>
    </row>
    <row r="25" spans="1:4" ht="15.75" thickBot="1" x14ac:dyDescent="0.3">
      <c r="A25" s="53" t="s">
        <v>186</v>
      </c>
      <c r="B25" s="53" t="s">
        <v>187</v>
      </c>
      <c r="C25" s="54"/>
      <c r="D25" s="54"/>
    </row>
    <row r="26" spans="1:4" ht="15.75" thickBot="1" x14ac:dyDescent="0.3">
      <c r="A26" s="53" t="s">
        <v>1</v>
      </c>
      <c r="B26" s="53" t="s">
        <v>188</v>
      </c>
      <c r="C26" s="17">
        <f>ROUND(SUM(C27:C30),2)</f>
        <v>-3557</v>
      </c>
      <c r="D26" s="17">
        <f>ROUND(SUM(D27:D30),2)</f>
        <v>-9330</v>
      </c>
    </row>
    <row r="27" spans="1:4" ht="15.75" thickBot="1" x14ac:dyDescent="0.3">
      <c r="A27" s="53" t="s">
        <v>189</v>
      </c>
      <c r="B27" s="53" t="s">
        <v>190</v>
      </c>
      <c r="C27" s="54">
        <v>-3007</v>
      </c>
      <c r="D27" s="54">
        <v>-7649</v>
      </c>
    </row>
    <row r="28" spans="1:4" ht="15.75" thickBot="1" x14ac:dyDescent="0.3">
      <c r="A28" s="53" t="s">
        <v>57</v>
      </c>
      <c r="B28" s="53" t="s">
        <v>191</v>
      </c>
      <c r="C28" s="54">
        <v>-613</v>
      </c>
      <c r="D28" s="54">
        <v>-1273</v>
      </c>
    </row>
    <row r="29" spans="1:4" ht="15.75" thickBot="1" x14ac:dyDescent="0.3">
      <c r="A29" s="53" t="s">
        <v>192</v>
      </c>
      <c r="B29" s="53" t="s">
        <v>193</v>
      </c>
      <c r="C29" s="54">
        <v>65</v>
      </c>
      <c r="D29" s="54">
        <v>-410</v>
      </c>
    </row>
    <row r="30" spans="1:4" ht="15.75" thickBot="1" x14ac:dyDescent="0.3">
      <c r="A30" s="53" t="s">
        <v>194</v>
      </c>
      <c r="B30" s="53" t="s">
        <v>195</v>
      </c>
      <c r="C30" s="16">
        <v>-2</v>
      </c>
      <c r="D30" s="16">
        <v>2</v>
      </c>
    </row>
    <row r="31" spans="1:4" ht="15.75" thickBot="1" x14ac:dyDescent="0.3">
      <c r="A31" s="53" t="s">
        <v>196</v>
      </c>
      <c r="B31" s="53" t="s">
        <v>197</v>
      </c>
      <c r="C31" s="54">
        <v>-3067</v>
      </c>
      <c r="D31" s="54">
        <v>-5750</v>
      </c>
    </row>
    <row r="32" spans="1:4" ht="15.75" thickBot="1" x14ac:dyDescent="0.3">
      <c r="A32" s="53" t="s">
        <v>198</v>
      </c>
      <c r="B32" s="53" t="s">
        <v>199</v>
      </c>
      <c r="C32" s="54">
        <v>1840</v>
      </c>
      <c r="D32" s="54">
        <v>3259</v>
      </c>
    </row>
    <row r="33" spans="1:4" x14ac:dyDescent="0.25">
      <c r="A33" s="53" t="s">
        <v>71</v>
      </c>
      <c r="B33" s="53" t="s">
        <v>200</v>
      </c>
      <c r="C33" s="16"/>
      <c r="D33" s="16"/>
    </row>
    <row r="34" spans="1:4" x14ac:dyDescent="0.25">
      <c r="A34" s="53" t="s">
        <v>1</v>
      </c>
      <c r="B34" s="53" t="s">
        <v>201</v>
      </c>
      <c r="C34" s="17">
        <f>ROUND(SUM(C35:C36),2)</f>
        <v>0</v>
      </c>
      <c r="D34" s="17">
        <f>ROUND(SUM(D35:D36),2)</f>
        <v>0</v>
      </c>
    </row>
    <row r="35" spans="1:4" ht="22.5" x14ac:dyDescent="0.25">
      <c r="A35" s="53" t="s">
        <v>202</v>
      </c>
      <c r="B35" s="53" t="s">
        <v>203</v>
      </c>
      <c r="C35" s="16"/>
      <c r="D35" s="16"/>
    </row>
    <row r="36" spans="1:4" ht="22.5" x14ac:dyDescent="0.25">
      <c r="A36" s="53" t="s">
        <v>204</v>
      </c>
      <c r="B36" s="53" t="s">
        <v>205</v>
      </c>
      <c r="C36" s="16"/>
      <c r="D36" s="16"/>
    </row>
    <row r="37" spans="1:4" x14ac:dyDescent="0.25">
      <c r="A37" s="53" t="s">
        <v>206</v>
      </c>
      <c r="B37" s="53" t="s">
        <v>207</v>
      </c>
      <c r="C37" s="16"/>
      <c r="D37" s="16"/>
    </row>
    <row r="38" spans="1:4" x14ac:dyDescent="0.25">
      <c r="A38" s="53" t="s">
        <v>1</v>
      </c>
      <c r="B38" s="53" t="s">
        <v>208</v>
      </c>
      <c r="C38" s="17">
        <f>ROUND(SUM(C39:C40),2)</f>
        <v>20</v>
      </c>
      <c r="D38" s="17">
        <f>ROUND(SUM(D39:D40),2)</f>
        <v>35</v>
      </c>
    </row>
    <row r="39" spans="1:4" x14ac:dyDescent="0.25">
      <c r="A39" s="53" t="s">
        <v>209</v>
      </c>
      <c r="B39" s="53" t="s">
        <v>210</v>
      </c>
      <c r="C39" s="16"/>
      <c r="D39" s="16"/>
    </row>
    <row r="40" spans="1:4" x14ac:dyDescent="0.25">
      <c r="A40" s="53" t="s">
        <v>90</v>
      </c>
      <c r="B40" s="53" t="s">
        <v>211</v>
      </c>
      <c r="C40" s="16">
        <v>20</v>
      </c>
      <c r="D40" s="16">
        <v>35</v>
      </c>
    </row>
    <row r="41" spans="1:4" x14ac:dyDescent="0.25">
      <c r="A41" s="53" t="s">
        <v>1</v>
      </c>
      <c r="B41" s="53" t="s">
        <v>212</v>
      </c>
      <c r="C41" s="17">
        <f>ROUND(SUM(C7,C12:C13,C18:C22,C26,C31:C34,C37:C38),2)</f>
        <v>-13529</v>
      </c>
      <c r="D41" s="17">
        <f>ROUND(SUM(D7,D12:D13,D18:D22,D26,D31:D34,D37:D38),2)</f>
        <v>-5260</v>
      </c>
    </row>
    <row r="42" spans="1:4" x14ac:dyDescent="0.25">
      <c r="A42" s="53" t="s">
        <v>1</v>
      </c>
      <c r="B42" s="53" t="s">
        <v>213</v>
      </c>
      <c r="C42" s="17">
        <f>ROUND(SUM(C43:C44),2)</f>
        <v>0</v>
      </c>
      <c r="D42" s="17">
        <f>ROUND(SUM(D43:D44),2)</f>
        <v>0</v>
      </c>
    </row>
    <row r="43" spans="1:4" x14ac:dyDescent="0.25">
      <c r="A43" s="53" t="s">
        <v>214</v>
      </c>
      <c r="B43" s="53" t="s">
        <v>215</v>
      </c>
      <c r="C43" s="16"/>
      <c r="D43" s="16"/>
    </row>
    <row r="44" spans="1:4" x14ac:dyDescent="0.25">
      <c r="A44" s="53" t="s">
        <v>96</v>
      </c>
      <c r="B44" s="53" t="s">
        <v>216</v>
      </c>
      <c r="C44" s="16"/>
      <c r="D44" s="16"/>
    </row>
    <row r="45" spans="1:4" x14ac:dyDescent="0.25">
      <c r="A45" s="53" t="s">
        <v>1</v>
      </c>
      <c r="B45" s="53" t="s">
        <v>217</v>
      </c>
      <c r="C45" s="17">
        <f>ROUND(SUM(C46:C48),2)</f>
        <v>0</v>
      </c>
      <c r="D45" s="17">
        <f>ROUND(SUM(D46:D48),2)</f>
        <v>-220</v>
      </c>
    </row>
    <row r="46" spans="1:4" ht="34.5" thickBot="1" x14ac:dyDescent="0.3">
      <c r="A46" s="53" t="s">
        <v>218</v>
      </c>
      <c r="B46" s="53" t="s">
        <v>219</v>
      </c>
      <c r="C46" s="16"/>
      <c r="D46" s="16"/>
    </row>
    <row r="47" spans="1:4" ht="45.75" thickBot="1" x14ac:dyDescent="0.3">
      <c r="A47" s="53" t="s">
        <v>220</v>
      </c>
      <c r="B47" s="53" t="s">
        <v>221</v>
      </c>
      <c r="C47" s="54"/>
      <c r="D47" s="54">
        <v>-220</v>
      </c>
    </row>
    <row r="48" spans="1:4" x14ac:dyDescent="0.25">
      <c r="A48" s="53" t="s">
        <v>222</v>
      </c>
      <c r="B48" s="53" t="s">
        <v>223</v>
      </c>
      <c r="C48" s="16"/>
      <c r="D48" s="16"/>
    </row>
    <row r="49" spans="1:4" x14ac:dyDescent="0.25">
      <c r="A49" s="53" t="s">
        <v>105</v>
      </c>
      <c r="B49" s="53" t="s">
        <v>224</v>
      </c>
      <c r="C49" s="16"/>
      <c r="D49" s="16"/>
    </row>
    <row r="50" spans="1:4" x14ac:dyDescent="0.25">
      <c r="A50" s="53" t="s">
        <v>107</v>
      </c>
      <c r="B50" s="53" t="s">
        <v>225</v>
      </c>
      <c r="C50" s="16"/>
      <c r="D50" s="16"/>
    </row>
    <row r="51" spans="1:4" ht="45" x14ac:dyDescent="0.25">
      <c r="A51" s="53" t="s">
        <v>226</v>
      </c>
      <c r="B51" s="53" t="s">
        <v>227</v>
      </c>
      <c r="C51" s="16"/>
      <c r="D51" s="16"/>
    </row>
    <row r="52" spans="1:4" x14ac:dyDescent="0.25">
      <c r="A52" s="53" t="s">
        <v>228</v>
      </c>
      <c r="B52" s="53" t="s">
        <v>229</v>
      </c>
      <c r="C52" s="16"/>
      <c r="D52" s="16"/>
    </row>
    <row r="53" spans="1:4" x14ac:dyDescent="0.25">
      <c r="A53" s="53" t="s">
        <v>230</v>
      </c>
      <c r="B53" s="53" t="s">
        <v>231</v>
      </c>
      <c r="C53" s="16"/>
      <c r="D53" s="16"/>
    </row>
    <row r="54" spans="1:4" x14ac:dyDescent="0.25">
      <c r="A54" s="53" t="s">
        <v>1</v>
      </c>
      <c r="B54" s="53" t="s">
        <v>232</v>
      </c>
      <c r="C54" s="17">
        <f>ROUND(SUM(C42,C45,C49:C53),2)</f>
        <v>0</v>
      </c>
      <c r="D54" s="17">
        <f>ROUND(SUM(D42,D45,D49:D53),2)</f>
        <v>-220</v>
      </c>
    </row>
    <row r="55" spans="1:4" x14ac:dyDescent="0.25">
      <c r="A55" s="53" t="s">
        <v>1</v>
      </c>
      <c r="B55" s="53" t="s">
        <v>233</v>
      </c>
      <c r="C55" s="17">
        <f>ROUND(SUM(C41,C54),2)</f>
        <v>-13529</v>
      </c>
      <c r="D55" s="17">
        <f>ROUND(SUM(D41,D54),2)</f>
        <v>-5480</v>
      </c>
    </row>
    <row r="56" spans="1:4" x14ac:dyDescent="0.25">
      <c r="A56" s="53" t="s">
        <v>234</v>
      </c>
      <c r="B56" s="53" t="s">
        <v>235</v>
      </c>
      <c r="C56" s="16"/>
      <c r="D56" s="16"/>
    </row>
    <row r="57" spans="1:4" ht="24" x14ac:dyDescent="0.25">
      <c r="A57" s="51" t="s">
        <v>1</v>
      </c>
      <c r="B57" s="51" t="s">
        <v>236</v>
      </c>
      <c r="C57" s="52">
        <f>ROUND(SUM(C55,C56),2)</f>
        <v>-13529</v>
      </c>
      <c r="D57" s="52">
        <f>ROUND(SUM(D55,D56),2)</f>
        <v>-5480</v>
      </c>
    </row>
    <row r="58" spans="1:4" x14ac:dyDescent="0.25">
      <c r="A58" s="53" t="s">
        <v>1</v>
      </c>
      <c r="B58" s="53" t="s">
        <v>237</v>
      </c>
      <c r="C58" s="17">
        <f>ROUND(SUM(C59:C63),2)</f>
        <v>0</v>
      </c>
      <c r="D58" s="17">
        <f>ROUND(SUM(D59:D63),2)</f>
        <v>0</v>
      </c>
    </row>
    <row r="59" spans="1:4" x14ac:dyDescent="0.25">
      <c r="A59" s="53" t="s">
        <v>1</v>
      </c>
      <c r="B59" s="53" t="s">
        <v>238</v>
      </c>
      <c r="C59" s="16"/>
      <c r="D59" s="16"/>
    </row>
    <row r="60" spans="1:4" x14ac:dyDescent="0.25">
      <c r="A60" s="53" t="s">
        <v>1</v>
      </c>
      <c r="B60" s="53" t="s">
        <v>239</v>
      </c>
      <c r="C60" s="16"/>
      <c r="D60" s="16"/>
    </row>
    <row r="61" spans="1:4" x14ac:dyDescent="0.25">
      <c r="A61" s="53" t="s">
        <v>240</v>
      </c>
      <c r="B61" s="53" t="s">
        <v>241</v>
      </c>
      <c r="C61" s="16"/>
      <c r="D61" s="16"/>
    </row>
    <row r="62" spans="1:4" x14ac:dyDescent="0.25">
      <c r="A62" s="53" t="s">
        <v>1</v>
      </c>
      <c r="B62" s="53" t="s">
        <v>242</v>
      </c>
      <c r="C62" s="16"/>
      <c r="D62" s="16"/>
    </row>
    <row r="63" spans="1:4" x14ac:dyDescent="0.25">
      <c r="A63" s="53" t="s">
        <v>1</v>
      </c>
      <c r="B63" s="53" t="s">
        <v>243</v>
      </c>
      <c r="C63" s="16"/>
      <c r="D63" s="16"/>
    </row>
    <row r="64" spans="1:4" ht="22.5" x14ac:dyDescent="0.25">
      <c r="A64" s="53" t="s">
        <v>1</v>
      </c>
      <c r="B64" s="53" t="s">
        <v>244</v>
      </c>
      <c r="C64" s="17">
        <f>ROUND(SUM(C59:C63),2)</f>
        <v>0</v>
      </c>
      <c r="D64" s="17">
        <f>ROUND(SUM(D59:D63),2)</f>
        <v>0</v>
      </c>
    </row>
    <row r="65" spans="1:4" ht="15.75" thickBot="1" x14ac:dyDescent="0.3">
      <c r="A65" s="53" t="s">
        <v>1</v>
      </c>
      <c r="B65" s="53" t="s">
        <v>245</v>
      </c>
      <c r="C65" s="17">
        <f>ROUND(SUM(C66:C70),2)</f>
        <v>1840</v>
      </c>
      <c r="D65" s="17">
        <f>ROUND(SUM(D66:D70),2)</f>
        <v>3259</v>
      </c>
    </row>
    <row r="66" spans="1:4" ht="15.75" thickBot="1" x14ac:dyDescent="0.3">
      <c r="A66" s="53" t="s">
        <v>1</v>
      </c>
      <c r="B66" s="53" t="s">
        <v>238</v>
      </c>
      <c r="C66" s="54">
        <f>+C32</f>
        <v>1840</v>
      </c>
      <c r="D66" s="54">
        <f>+D32</f>
        <v>3259</v>
      </c>
    </row>
    <row r="67" spans="1:4" x14ac:dyDescent="0.25">
      <c r="A67" s="53" t="s">
        <v>1</v>
      </c>
      <c r="B67" s="53" t="s">
        <v>239</v>
      </c>
      <c r="C67" s="16"/>
      <c r="D67" s="16"/>
    </row>
    <row r="68" spans="1:4" x14ac:dyDescent="0.25">
      <c r="A68" s="53" t="s">
        <v>240</v>
      </c>
      <c r="B68" s="53" t="s">
        <v>241</v>
      </c>
      <c r="C68" s="16"/>
      <c r="D68" s="16"/>
    </row>
    <row r="69" spans="1:4" x14ac:dyDescent="0.25">
      <c r="A69" s="53" t="s">
        <v>1</v>
      </c>
      <c r="B69" s="53" t="s">
        <v>246</v>
      </c>
      <c r="C69" s="16"/>
      <c r="D69" s="16"/>
    </row>
    <row r="70" spans="1:4" x14ac:dyDescent="0.25">
      <c r="A70" s="53" t="s">
        <v>1</v>
      </c>
      <c r="B70" s="53" t="s">
        <v>243</v>
      </c>
      <c r="C70" s="16"/>
      <c r="D70" s="16"/>
    </row>
    <row r="71" spans="1:4" ht="30" customHeight="1" x14ac:dyDescent="0.25">
      <c r="A71" s="53" t="s">
        <v>1</v>
      </c>
      <c r="B71" s="53" t="s">
        <v>247</v>
      </c>
      <c r="C71" s="17">
        <f>ROUND(SUM(C66:C70),2)</f>
        <v>1840</v>
      </c>
      <c r="D71" s="17">
        <f>ROUND(SUM(D66:D70),2)</f>
        <v>3259</v>
      </c>
    </row>
    <row r="72" spans="1:4" ht="24" x14ac:dyDescent="0.25">
      <c r="A72" s="51" t="s">
        <v>1</v>
      </c>
      <c r="B72" s="51" t="s">
        <v>248</v>
      </c>
      <c r="C72" s="52">
        <f>ROUND(SUM(C64,C71),2)</f>
        <v>1840</v>
      </c>
      <c r="D72" s="52">
        <f>ROUND(SUM(D64,D71),2)</f>
        <v>3259</v>
      </c>
    </row>
    <row r="73" spans="1:4" x14ac:dyDescent="0.25">
      <c r="A73" s="53" t="s">
        <v>1</v>
      </c>
      <c r="B73" s="53" t="s">
        <v>249</v>
      </c>
      <c r="C73" s="16"/>
      <c r="D73" s="16"/>
    </row>
    <row r="74" spans="1:4" x14ac:dyDescent="0.25">
      <c r="A74" s="53" t="s">
        <v>1</v>
      </c>
      <c r="B74" s="53" t="s">
        <v>250</v>
      </c>
      <c r="C74" s="16"/>
      <c r="D74" s="16"/>
    </row>
    <row r="75" spans="1:4" x14ac:dyDescent="0.25">
      <c r="A75" s="53" t="s">
        <v>1</v>
      </c>
      <c r="B75" s="53" t="s">
        <v>251</v>
      </c>
      <c r="C75" s="16"/>
      <c r="D75" s="16"/>
    </row>
    <row r="76" spans="1:4" x14ac:dyDescent="0.25">
      <c r="A76" s="53" t="s">
        <v>1</v>
      </c>
      <c r="B76" s="53" t="s">
        <v>252</v>
      </c>
      <c r="C76" s="16"/>
      <c r="D76" s="16"/>
    </row>
    <row r="77" spans="1:4" x14ac:dyDescent="0.25">
      <c r="A77" s="55" t="s">
        <v>1</v>
      </c>
      <c r="B77" s="55" t="s">
        <v>253</v>
      </c>
      <c r="C77" s="52">
        <f>ROUND(SUM(C57,C72,C73,C74,C75,C76),2)</f>
        <v>-11689</v>
      </c>
      <c r="D77" s="52">
        <f>ROUND(SUM(D57,D72,D73,D74,D75,D76),2)</f>
        <v>-2221</v>
      </c>
    </row>
    <row r="78" spans="1:4" x14ac:dyDescent="0.25">
      <c r="A78" s="56"/>
      <c r="B78" s="56"/>
      <c r="C78" s="56"/>
      <c r="D78" s="56"/>
    </row>
  </sheetData>
  <mergeCells count="4">
    <mergeCell ref="A1:D1"/>
    <mergeCell ref="A2:D2"/>
    <mergeCell ref="A3:D3"/>
    <mergeCell ref="A4:D4"/>
  </mergeCells>
  <dataValidations count="1">
    <dataValidation allowBlank="1" showInputMessage="1" showErrorMessage="1" errorTitle="Error en importe" error="Solo se admiten números con 2 decimales." sqref="C6:D77" xr:uid="{F9C9FA86-4C43-48BD-8452-36B71A6D48DE}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9" customFormat="1" ht="39.75" customHeight="1" thickBot="1" x14ac:dyDescent="0.3">
      <c r="A1" s="59" t="s">
        <v>20</v>
      </c>
      <c r="B1" s="60"/>
      <c r="C1" s="60"/>
      <c r="D1" s="61"/>
    </row>
    <row r="2" spans="1:4" s="9" customFormat="1" ht="19.5" customHeight="1" thickBot="1" x14ac:dyDescent="0.3">
      <c r="A2" s="62"/>
      <c r="B2" s="63"/>
      <c r="C2" s="63"/>
      <c r="D2" s="64"/>
    </row>
    <row r="3" spans="1:4" s="9" customFormat="1" ht="19.5" customHeight="1" thickBot="1" x14ac:dyDescent="0.3">
      <c r="A3" s="65"/>
      <c r="B3" s="66"/>
      <c r="C3" s="66"/>
      <c r="D3" s="66"/>
    </row>
    <row r="4" spans="1:4" ht="19.5" customHeight="1" thickBot="1" x14ac:dyDescent="0.3">
      <c r="A4" s="67" t="s">
        <v>21</v>
      </c>
      <c r="B4" s="67"/>
      <c r="C4" s="67"/>
      <c r="D4" s="67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/>
      <c r="D7" s="16"/>
    </row>
    <row r="8" spans="1:4" x14ac:dyDescent="0.25">
      <c r="A8" s="15" t="s">
        <v>29</v>
      </c>
      <c r="B8" s="15" t="s">
        <v>30</v>
      </c>
      <c r="C8" s="16"/>
      <c r="D8" s="16"/>
    </row>
    <row r="9" spans="1:4" x14ac:dyDescent="0.25">
      <c r="A9" s="15" t="s">
        <v>31</v>
      </c>
      <c r="B9" s="15" t="s">
        <v>32</v>
      </c>
      <c r="C9" s="16"/>
      <c r="D9" s="16"/>
    </row>
    <row r="10" spans="1:4" x14ac:dyDescent="0.25">
      <c r="A10" s="15"/>
      <c r="B10" s="15" t="s">
        <v>33</v>
      </c>
      <c r="C10" s="17">
        <f>ROUND(SUM(C11:C14),2)</f>
        <v>-6860</v>
      </c>
      <c r="D10" s="17">
        <f>ROUND(SUM(D11:D14),2)</f>
        <v>-16632</v>
      </c>
    </row>
    <row r="11" spans="1:4" x14ac:dyDescent="0.25">
      <c r="A11" s="15" t="s">
        <v>34</v>
      </c>
      <c r="B11" s="15" t="s">
        <v>35</v>
      </c>
      <c r="C11" s="16"/>
      <c r="D11" s="16"/>
    </row>
    <row r="12" spans="1:4" ht="22.5" x14ac:dyDescent="0.25">
      <c r="A12" s="15" t="s">
        <v>36</v>
      </c>
      <c r="B12" s="15" t="s">
        <v>37</v>
      </c>
      <c r="C12" s="16">
        <v>-6860</v>
      </c>
      <c r="D12" s="16">
        <v>-16632</v>
      </c>
    </row>
    <row r="13" spans="1:4" x14ac:dyDescent="0.25">
      <c r="A13" s="15" t="s">
        <v>38</v>
      </c>
      <c r="B13" s="15" t="s">
        <v>39</v>
      </c>
      <c r="C13" s="16"/>
      <c r="D13" s="16"/>
    </row>
    <row r="14" spans="1:4" x14ac:dyDescent="0.25">
      <c r="A14" s="15" t="s">
        <v>40</v>
      </c>
      <c r="B14" s="15" t="s">
        <v>41</v>
      </c>
      <c r="C14" s="16"/>
      <c r="D14" s="16"/>
    </row>
    <row r="15" spans="1:4" x14ac:dyDescent="0.25">
      <c r="A15" s="15"/>
      <c r="B15" s="15" t="s">
        <v>42</v>
      </c>
      <c r="C15" s="17">
        <f>ROUND(SUM(C16:C17),2)</f>
        <v>16228</v>
      </c>
      <c r="D15" s="17">
        <f>ROUND(SUM(D16:D17),2)</f>
        <v>17099</v>
      </c>
    </row>
    <row r="16" spans="1:4" x14ac:dyDescent="0.25">
      <c r="A16" s="15" t="s">
        <v>43</v>
      </c>
      <c r="B16" s="15" t="s">
        <v>44</v>
      </c>
      <c r="C16" s="16">
        <v>2728</v>
      </c>
      <c r="D16" s="16">
        <v>2548</v>
      </c>
    </row>
    <row r="17" spans="1:4" x14ac:dyDescent="0.25">
      <c r="A17" s="15" t="s">
        <v>45</v>
      </c>
      <c r="B17" s="15" t="s">
        <v>46</v>
      </c>
      <c r="C17" s="16">
        <v>13500</v>
      </c>
      <c r="D17" s="16">
        <v>14551</v>
      </c>
    </row>
    <row r="18" spans="1:4" x14ac:dyDescent="0.25">
      <c r="A18" s="15"/>
      <c r="B18" s="15" t="s">
        <v>47</v>
      </c>
      <c r="C18" s="17">
        <f>ROUND(SUM(C19:C21),2)</f>
        <v>-141</v>
      </c>
      <c r="D18" s="17">
        <f>ROUND(SUM(D19:D21),2)</f>
        <v>-271</v>
      </c>
    </row>
    <row r="19" spans="1:4" x14ac:dyDescent="0.25">
      <c r="A19" s="15" t="s">
        <v>48</v>
      </c>
      <c r="B19" s="15" t="s">
        <v>49</v>
      </c>
      <c r="C19" s="16">
        <v>-108</v>
      </c>
      <c r="D19" s="16">
        <v>-210</v>
      </c>
    </row>
    <row r="20" spans="1:4" x14ac:dyDescent="0.25">
      <c r="A20" s="15" t="s">
        <v>50</v>
      </c>
      <c r="B20" s="15" t="s">
        <v>51</v>
      </c>
      <c r="C20" s="16">
        <v>-33</v>
      </c>
      <c r="D20" s="16">
        <v>-61</v>
      </c>
    </row>
    <row r="21" spans="1:4" x14ac:dyDescent="0.25">
      <c r="A21" s="15" t="s">
        <v>52</v>
      </c>
      <c r="B21" s="15" t="s">
        <v>53</v>
      </c>
      <c r="C21" s="16"/>
      <c r="D21" s="16"/>
    </row>
    <row r="22" spans="1:4" x14ac:dyDescent="0.25">
      <c r="A22" s="15"/>
      <c r="B22" s="15" t="s">
        <v>54</v>
      </c>
      <c r="C22" s="17">
        <f>ROUND(SUM(C23:C26),2)</f>
        <v>-39</v>
      </c>
      <c r="D22" s="17">
        <f>ROUND(SUM(D23:D26),2)</f>
        <v>-189</v>
      </c>
    </row>
    <row r="23" spans="1:4" ht="22.5" x14ac:dyDescent="0.25">
      <c r="A23" s="15" t="s">
        <v>55</v>
      </c>
      <c r="B23" s="15" t="s">
        <v>56</v>
      </c>
      <c r="C23" s="16">
        <v>-38</v>
      </c>
      <c r="D23" s="16">
        <v>-179</v>
      </c>
    </row>
    <row r="24" spans="1:4" x14ac:dyDescent="0.25">
      <c r="A24" s="15" t="s">
        <v>57</v>
      </c>
      <c r="B24" s="15" t="s">
        <v>58</v>
      </c>
      <c r="C24" s="16">
        <v>-1</v>
      </c>
      <c r="D24" s="16">
        <v>-10</v>
      </c>
    </row>
    <row r="25" spans="1:4" x14ac:dyDescent="0.25">
      <c r="A25" s="15" t="s">
        <v>59</v>
      </c>
      <c r="B25" s="15" t="s">
        <v>60</v>
      </c>
      <c r="C25" s="16"/>
      <c r="D25" s="16"/>
    </row>
    <row r="26" spans="1:4" x14ac:dyDescent="0.25">
      <c r="A26" s="15" t="s">
        <v>61</v>
      </c>
      <c r="B26" s="15" t="s">
        <v>62</v>
      </c>
      <c r="C26" s="16"/>
      <c r="D26" s="16"/>
    </row>
    <row r="27" spans="1:4" x14ac:dyDescent="0.25">
      <c r="A27" s="15"/>
      <c r="B27" s="15" t="s">
        <v>63</v>
      </c>
      <c r="C27" s="17">
        <f>ROUND(SUM(C28:C30),2)</f>
        <v>0</v>
      </c>
      <c r="D27" s="17">
        <f>ROUND(SUM(D28:D30),2)</f>
        <v>-151</v>
      </c>
    </row>
    <row r="28" spans="1:4" x14ac:dyDescent="0.25">
      <c r="A28" s="15" t="s">
        <v>64</v>
      </c>
      <c r="B28" s="15" t="s">
        <v>65</v>
      </c>
      <c r="C28" s="16">
        <v>0</v>
      </c>
      <c r="D28" s="16">
        <v>-1</v>
      </c>
    </row>
    <row r="29" spans="1:4" x14ac:dyDescent="0.25">
      <c r="A29" s="15" t="s">
        <v>66</v>
      </c>
      <c r="B29" s="15" t="s">
        <v>67</v>
      </c>
      <c r="C29" s="16">
        <v>0</v>
      </c>
      <c r="D29" s="16">
        <v>-150</v>
      </c>
    </row>
    <row r="30" spans="1:4" x14ac:dyDescent="0.25">
      <c r="A30" s="15" t="s">
        <v>68</v>
      </c>
      <c r="B30" s="15" t="s">
        <v>69</v>
      </c>
      <c r="C30" s="16"/>
      <c r="D30" s="16"/>
    </row>
    <row r="31" spans="1:4" x14ac:dyDescent="0.25">
      <c r="A31" s="15"/>
      <c r="B31" s="15" t="s">
        <v>70</v>
      </c>
      <c r="C31" s="16">
        <v>0</v>
      </c>
      <c r="D31" s="16">
        <v>149</v>
      </c>
    </row>
    <row r="32" spans="1:4" x14ac:dyDescent="0.25">
      <c r="A32" s="15" t="s">
        <v>71</v>
      </c>
      <c r="B32" s="15" t="s">
        <v>72</v>
      </c>
      <c r="C32" s="16"/>
      <c r="D32" s="16"/>
    </row>
    <row r="33" spans="1:4" x14ac:dyDescent="0.25">
      <c r="A33" s="15"/>
      <c r="B33" s="15" t="s">
        <v>73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/>
      <c r="D35" s="16"/>
    </row>
    <row r="36" spans="1:4" x14ac:dyDescent="0.25">
      <c r="A36" s="15" t="s">
        <v>77</v>
      </c>
      <c r="B36" s="15" t="s">
        <v>78</v>
      </c>
      <c r="C36" s="16"/>
      <c r="D36" s="16"/>
    </row>
    <row r="37" spans="1:4" x14ac:dyDescent="0.25">
      <c r="A37" s="15" t="s">
        <v>79</v>
      </c>
      <c r="B37" s="15" t="s">
        <v>80</v>
      </c>
      <c r="C37" s="16"/>
      <c r="D37" s="16"/>
    </row>
    <row r="38" spans="1:4" x14ac:dyDescent="0.25">
      <c r="A38" s="15"/>
      <c r="B38" s="15" t="s">
        <v>81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82</v>
      </c>
      <c r="B39" s="15" t="s">
        <v>76</v>
      </c>
      <c r="C39" s="16"/>
      <c r="D39" s="16"/>
    </row>
    <row r="40" spans="1:4" x14ac:dyDescent="0.25">
      <c r="A40" s="15" t="s">
        <v>83</v>
      </c>
      <c r="B40" s="15" t="s">
        <v>78</v>
      </c>
      <c r="C40" s="16"/>
      <c r="D40" s="16"/>
    </row>
    <row r="41" spans="1:4" x14ac:dyDescent="0.25">
      <c r="A41" s="15" t="s">
        <v>84</v>
      </c>
      <c r="B41" s="15" t="s">
        <v>80</v>
      </c>
      <c r="C41" s="16"/>
      <c r="D41" s="16"/>
    </row>
    <row r="42" spans="1:4" x14ac:dyDescent="0.25">
      <c r="A42" s="15" t="s">
        <v>85</v>
      </c>
      <c r="B42" s="15" t="s">
        <v>86</v>
      </c>
      <c r="C42" s="16"/>
      <c r="D42" s="16"/>
    </row>
    <row r="43" spans="1:4" x14ac:dyDescent="0.25">
      <c r="A43" s="15" t="s">
        <v>85</v>
      </c>
      <c r="B43" s="15" t="s">
        <v>87</v>
      </c>
      <c r="C43" s="17">
        <f>ROUND(SUM(C44:C45),2)</f>
        <v>-19</v>
      </c>
      <c r="D43" s="17">
        <f>ROUND(SUM(D44:D45),2)</f>
        <v>0</v>
      </c>
    </row>
    <row r="44" spans="1:4" x14ac:dyDescent="0.25">
      <c r="A44" s="15" t="s">
        <v>88</v>
      </c>
      <c r="B44" s="15" t="s">
        <v>89</v>
      </c>
      <c r="C44" s="16">
        <v>-19</v>
      </c>
      <c r="D44" s="16"/>
    </row>
    <row r="45" spans="1:4" x14ac:dyDescent="0.25">
      <c r="A45" s="15" t="s">
        <v>90</v>
      </c>
      <c r="B45" s="15" t="s">
        <v>91</v>
      </c>
      <c r="C45" s="16"/>
      <c r="D45" s="16"/>
    </row>
    <row r="46" spans="1:4" x14ac:dyDescent="0.25">
      <c r="A46" s="18"/>
      <c r="B46" s="18" t="s">
        <v>92</v>
      </c>
      <c r="C46" s="19">
        <f>ROUND(SUM(C43,C42,C33,C32,C31,C27,C22,C18,C15,C10,C9,C8,C7),2)</f>
        <v>9169</v>
      </c>
      <c r="D46" s="19">
        <f>ROUND(SUM(D43,D42,D33,D32,D31,D27,D22,D18,D15,D10,D9,D8,D7),2)</f>
        <v>5</v>
      </c>
    </row>
    <row r="47" spans="1:4" x14ac:dyDescent="0.25">
      <c r="A47" s="15"/>
      <c r="B47" s="15" t="s">
        <v>93</v>
      </c>
      <c r="C47" s="17">
        <f>ROUND(SUM(C48:C49),2)</f>
        <v>0</v>
      </c>
      <c r="D47" s="17">
        <f>ROUND(SUM(D48:D49),2)</f>
        <v>0</v>
      </c>
    </row>
    <row r="48" spans="1:4" x14ac:dyDescent="0.25">
      <c r="A48" s="15" t="s">
        <v>94</v>
      </c>
      <c r="B48" s="15" t="s">
        <v>95</v>
      </c>
      <c r="C48" s="16"/>
      <c r="D48" s="16"/>
    </row>
    <row r="49" spans="1:4" x14ac:dyDescent="0.25">
      <c r="A49" s="15" t="s">
        <v>96</v>
      </c>
      <c r="B49" s="15" t="s">
        <v>97</v>
      </c>
      <c r="C49" s="16"/>
      <c r="D49" s="16"/>
    </row>
    <row r="50" spans="1:4" x14ac:dyDescent="0.25">
      <c r="A50" s="15"/>
      <c r="B50" s="15" t="s">
        <v>98</v>
      </c>
      <c r="C50" s="17">
        <f>ROUND(SUM(C51:C53),2)</f>
        <v>0</v>
      </c>
      <c r="D50" s="17">
        <f>ROUND(SUM(D51:D53),2)</f>
        <v>0</v>
      </c>
    </row>
    <row r="51" spans="1:4" ht="33.75" x14ac:dyDescent="0.25">
      <c r="A51" s="15" t="s">
        <v>99</v>
      </c>
      <c r="B51" s="15" t="s">
        <v>100</v>
      </c>
      <c r="C51" s="16"/>
      <c r="D51" s="16"/>
    </row>
    <row r="52" spans="1:4" ht="33.75" x14ac:dyDescent="0.25">
      <c r="A52" s="15" t="s">
        <v>101</v>
      </c>
      <c r="B52" s="15" t="s">
        <v>102</v>
      </c>
      <c r="C52" s="16"/>
      <c r="D52" s="16"/>
    </row>
    <row r="53" spans="1:4" x14ac:dyDescent="0.25">
      <c r="A53" s="15" t="s">
        <v>103</v>
      </c>
      <c r="B53" s="15" t="s">
        <v>104</v>
      </c>
      <c r="C53" s="16"/>
      <c r="D53" s="16"/>
    </row>
    <row r="54" spans="1:4" x14ac:dyDescent="0.25">
      <c r="A54" s="15" t="s">
        <v>105</v>
      </c>
      <c r="B54" s="15" t="s">
        <v>106</v>
      </c>
      <c r="C54" s="16"/>
      <c r="D54" s="16"/>
    </row>
    <row r="55" spans="1:4" x14ac:dyDescent="0.25">
      <c r="A55" s="15" t="s">
        <v>107</v>
      </c>
      <c r="B55" s="15" t="s">
        <v>108</v>
      </c>
      <c r="C55" s="16"/>
      <c r="D55" s="16"/>
    </row>
    <row r="56" spans="1:4" ht="22.5" x14ac:dyDescent="0.25">
      <c r="A56" s="15" t="s">
        <v>109</v>
      </c>
      <c r="B56" s="15" t="s">
        <v>110</v>
      </c>
      <c r="C56" s="16"/>
      <c r="D56" s="16"/>
    </row>
    <row r="57" spans="1:4" x14ac:dyDescent="0.25">
      <c r="A57" s="15"/>
      <c r="B57" s="15" t="s">
        <v>111</v>
      </c>
      <c r="C57" s="16">
        <v>1</v>
      </c>
      <c r="D57" s="16">
        <v>3</v>
      </c>
    </row>
    <row r="58" spans="1:4" x14ac:dyDescent="0.25">
      <c r="A58" s="18"/>
      <c r="B58" s="18" t="s">
        <v>112</v>
      </c>
      <c r="C58" s="19">
        <f>ROUND(SUM(C57,C56,C55,C54,C50,C47),2)</f>
        <v>1</v>
      </c>
      <c r="D58" s="19">
        <f>ROUND(SUM(D57,D56,D55,D54,D50,D47),2)</f>
        <v>3</v>
      </c>
    </row>
    <row r="59" spans="1:4" x14ac:dyDescent="0.25">
      <c r="A59" s="18"/>
      <c r="B59" s="18" t="s">
        <v>113</v>
      </c>
      <c r="C59" s="19">
        <f>ROUND(SUM(C58,C46),2)</f>
        <v>9170</v>
      </c>
      <c r="D59" s="19">
        <f>ROUND(SUM(D58,D46),2)</f>
        <v>8</v>
      </c>
    </row>
    <row r="60" spans="1:4" x14ac:dyDescent="0.25">
      <c r="A60" s="15" t="s">
        <v>114</v>
      </c>
      <c r="B60" s="15" t="s">
        <v>115</v>
      </c>
      <c r="C60" s="16"/>
      <c r="D60" s="16"/>
    </row>
    <row r="61" spans="1:4" ht="22.5" x14ac:dyDescent="0.25">
      <c r="A61" s="20"/>
      <c r="B61" s="20" t="s">
        <v>116</v>
      </c>
      <c r="C61" s="19">
        <f>ROUND(SUM(C59,C60),2)</f>
        <v>9170</v>
      </c>
      <c r="D61" s="19">
        <f>ROUND(SUM(D59,D60),2)</f>
        <v>8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f>ROUND(SUM(C61,C63),2)</f>
        <v>9170</v>
      </c>
      <c r="D64" s="17">
        <f>ROUND(SUM(D61,D63),2)</f>
        <v>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3" width="17.140625" bestFit="1" customWidth="1"/>
    <col min="4" max="4" width="15.28515625" bestFit="1" customWidth="1"/>
    <col min="7" max="7" width="12.42578125" bestFit="1" customWidth="1"/>
  </cols>
  <sheetData>
    <row r="1" spans="1:4" ht="20.100000000000001" customHeight="1" thickBot="1" x14ac:dyDescent="0.3">
      <c r="A1" s="68" t="s">
        <v>21</v>
      </c>
      <c r="B1" s="68"/>
      <c r="C1" s="68"/>
      <c r="D1" s="68"/>
    </row>
    <row r="2" spans="1:4" ht="20.25" thickBot="1" x14ac:dyDescent="0.3">
      <c r="A2" s="25"/>
      <c r="B2" s="26" t="s">
        <v>14</v>
      </c>
      <c r="C2" s="25" t="s">
        <v>24</v>
      </c>
      <c r="D2" s="25" t="s">
        <v>25</v>
      </c>
    </row>
    <row r="3" spans="1:4" ht="15.75" thickBot="1" x14ac:dyDescent="0.3">
      <c r="A3" s="25"/>
      <c r="B3" s="25" t="s">
        <v>26</v>
      </c>
      <c r="C3" s="28">
        <v>57861</v>
      </c>
      <c r="D3" s="28">
        <v>5792</v>
      </c>
    </row>
    <row r="4" spans="1:4" ht="23.25" thickBot="1" x14ac:dyDescent="0.3">
      <c r="A4" s="29" t="s">
        <v>27</v>
      </c>
      <c r="B4" s="29" t="s">
        <v>28</v>
      </c>
      <c r="C4" s="30">
        <v>561742</v>
      </c>
      <c r="D4" s="30">
        <v>1049122</v>
      </c>
    </row>
    <row r="5" spans="1:4" ht="15.75" thickBot="1" x14ac:dyDescent="0.3">
      <c r="A5" s="29" t="s">
        <v>29</v>
      </c>
      <c r="B5" s="29" t="s">
        <v>30</v>
      </c>
      <c r="C5" s="30"/>
      <c r="D5" s="30"/>
    </row>
    <row r="6" spans="1:4" ht="15.75" thickBot="1" x14ac:dyDescent="0.3">
      <c r="A6" s="29" t="s">
        <v>31</v>
      </c>
      <c r="B6" s="29" t="s">
        <v>32</v>
      </c>
      <c r="C6" s="30">
        <v>0</v>
      </c>
      <c r="D6" s="30">
        <v>0</v>
      </c>
    </row>
    <row r="7" spans="1:4" ht="15.75" thickBot="1" x14ac:dyDescent="0.3">
      <c r="A7" s="29" t="s">
        <v>1</v>
      </c>
      <c r="B7" s="29" t="s">
        <v>33</v>
      </c>
      <c r="C7" s="30">
        <v>-8884</v>
      </c>
      <c r="D7" s="30">
        <v>-21312</v>
      </c>
    </row>
    <row r="8" spans="1:4" ht="15.75" thickBot="1" x14ac:dyDescent="0.3">
      <c r="A8" s="29" t="s">
        <v>34</v>
      </c>
      <c r="B8" s="29" t="s">
        <v>120</v>
      </c>
      <c r="C8" s="30"/>
      <c r="D8" s="30"/>
    </row>
    <row r="9" spans="1:4" ht="34.5" thickBot="1" x14ac:dyDescent="0.3">
      <c r="A9" s="29" t="s">
        <v>36</v>
      </c>
      <c r="B9" s="29" t="s">
        <v>121</v>
      </c>
      <c r="C9" s="30">
        <v>-8884</v>
      </c>
      <c r="D9" s="30">
        <v>-21497</v>
      </c>
    </row>
    <row r="10" spans="1:4" ht="15.75" thickBot="1" x14ac:dyDescent="0.3">
      <c r="A10" s="29" t="s">
        <v>38</v>
      </c>
      <c r="B10" s="29" t="s">
        <v>122</v>
      </c>
      <c r="C10" s="30"/>
      <c r="D10" s="30"/>
    </row>
    <row r="11" spans="1:4" ht="23.25" thickBot="1" x14ac:dyDescent="0.3">
      <c r="A11" s="29" t="s">
        <v>40</v>
      </c>
      <c r="B11" s="29" t="s">
        <v>123</v>
      </c>
      <c r="C11" s="30">
        <v>0</v>
      </c>
      <c r="D11" s="30">
        <v>185</v>
      </c>
    </row>
    <row r="12" spans="1:4" ht="15.75" thickBot="1" x14ac:dyDescent="0.3">
      <c r="A12" s="29" t="s">
        <v>1</v>
      </c>
      <c r="B12" s="29" t="s">
        <v>42</v>
      </c>
      <c r="C12" s="30">
        <v>14574</v>
      </c>
      <c r="D12" s="30">
        <v>28438</v>
      </c>
    </row>
    <row r="13" spans="1:4" ht="15.75" thickBot="1" x14ac:dyDescent="0.3">
      <c r="A13" s="29" t="s">
        <v>43</v>
      </c>
      <c r="B13" s="29" t="s">
        <v>124</v>
      </c>
      <c r="C13" s="30">
        <v>14266</v>
      </c>
      <c r="D13" s="30">
        <v>27829</v>
      </c>
    </row>
    <row r="14" spans="1:4" ht="15.75" thickBot="1" x14ac:dyDescent="0.3">
      <c r="A14" s="29" t="s">
        <v>45</v>
      </c>
      <c r="B14" s="29" t="s">
        <v>125</v>
      </c>
      <c r="C14" s="30">
        <v>308</v>
      </c>
      <c r="D14" s="30">
        <v>609</v>
      </c>
    </row>
    <row r="15" spans="1:4" ht="15.75" thickBot="1" x14ac:dyDescent="0.3">
      <c r="A15" s="29" t="s">
        <v>1</v>
      </c>
      <c r="B15" s="29" t="s">
        <v>47</v>
      </c>
      <c r="C15" s="30">
        <v>-234913</v>
      </c>
      <c r="D15" s="30">
        <v>-466029</v>
      </c>
    </row>
    <row r="16" spans="1:4" ht="15.75" thickBot="1" x14ac:dyDescent="0.3">
      <c r="A16" s="29" t="s">
        <v>48</v>
      </c>
      <c r="B16" s="29" t="s">
        <v>126</v>
      </c>
      <c r="C16" s="30">
        <v>-173157</v>
      </c>
      <c r="D16" s="30">
        <v>-344375</v>
      </c>
    </row>
    <row r="17" spans="1:7" ht="15.75" thickBot="1" x14ac:dyDescent="0.3">
      <c r="A17" s="29" t="s">
        <v>50</v>
      </c>
      <c r="B17" s="29" t="s">
        <v>127</v>
      </c>
      <c r="C17" s="30">
        <v>-61756</v>
      </c>
      <c r="D17" s="30">
        <v>-121654</v>
      </c>
    </row>
    <row r="18" spans="1:7" ht="15.75" thickBot="1" x14ac:dyDescent="0.3">
      <c r="A18" s="29" t="s">
        <v>52</v>
      </c>
      <c r="B18" s="29" t="s">
        <v>128</v>
      </c>
      <c r="C18" s="30"/>
      <c r="D18" s="30"/>
    </row>
    <row r="19" spans="1:7" ht="15.75" thickBot="1" x14ac:dyDescent="0.3">
      <c r="A19" s="29" t="s">
        <v>1</v>
      </c>
      <c r="B19" s="29" t="s">
        <v>54</v>
      </c>
      <c r="C19" s="30">
        <v>-188359</v>
      </c>
      <c r="D19" s="30">
        <v>-369271</v>
      </c>
    </row>
    <row r="20" spans="1:7" ht="34.5" thickBot="1" x14ac:dyDescent="0.3">
      <c r="A20" s="29" t="s">
        <v>55</v>
      </c>
      <c r="B20" s="29" t="s">
        <v>129</v>
      </c>
      <c r="C20" s="30">
        <v>-187476</v>
      </c>
      <c r="D20" s="30">
        <v>-367140</v>
      </c>
    </row>
    <row r="21" spans="1:7" ht="15.75" thickBot="1" x14ac:dyDescent="0.3">
      <c r="A21" s="29" t="s">
        <v>57</v>
      </c>
      <c r="B21" s="29" t="s">
        <v>130</v>
      </c>
      <c r="C21" s="30">
        <v>-883</v>
      </c>
      <c r="D21" s="30">
        <v>-2108</v>
      </c>
    </row>
    <row r="22" spans="1:7" ht="15.75" thickBot="1" x14ac:dyDescent="0.3">
      <c r="A22" s="29" t="s">
        <v>59</v>
      </c>
      <c r="B22" s="29" t="s">
        <v>131</v>
      </c>
      <c r="C22" s="30"/>
      <c r="D22" s="30">
        <v>-23</v>
      </c>
    </row>
    <row r="23" spans="1:7" ht="15.75" thickBot="1" x14ac:dyDescent="0.3">
      <c r="A23" s="29" t="s">
        <v>61</v>
      </c>
      <c r="B23" s="29" t="s">
        <v>132</v>
      </c>
      <c r="C23" s="30"/>
      <c r="D23" s="30"/>
    </row>
    <row r="24" spans="1:7" ht="15.75" thickBot="1" x14ac:dyDescent="0.3">
      <c r="A24" s="29" t="s">
        <v>1</v>
      </c>
      <c r="B24" s="29" t="s">
        <v>63</v>
      </c>
      <c r="C24" s="30">
        <v>-73552</v>
      </c>
      <c r="D24" s="30">
        <v>-188084</v>
      </c>
    </row>
    <row r="25" spans="1:7" ht="15.75" thickBot="1" x14ac:dyDescent="0.3">
      <c r="A25" s="29" t="s">
        <v>64</v>
      </c>
      <c r="B25" s="29" t="s">
        <v>133</v>
      </c>
      <c r="C25" s="34">
        <v>-2322</v>
      </c>
      <c r="D25" s="30">
        <v>-3539</v>
      </c>
    </row>
    <row r="26" spans="1:7" ht="15.75" thickBot="1" x14ac:dyDescent="0.3">
      <c r="A26" s="29" t="s">
        <v>66</v>
      </c>
      <c r="B26" s="29" t="s">
        <v>134</v>
      </c>
      <c r="C26" s="30">
        <v>-71230</v>
      </c>
      <c r="D26" s="30">
        <v>-184545</v>
      </c>
      <c r="G26" s="34"/>
    </row>
    <row r="27" spans="1:7" ht="15.75" thickBot="1" x14ac:dyDescent="0.3">
      <c r="A27" s="29" t="s">
        <v>68</v>
      </c>
      <c r="B27" s="29" t="s">
        <v>135</v>
      </c>
      <c r="C27" s="30"/>
      <c r="D27" s="30"/>
      <c r="G27" s="34"/>
    </row>
    <row r="28" spans="1:7" ht="15.75" thickBot="1" x14ac:dyDescent="0.3">
      <c r="A28" s="29" t="s">
        <v>1</v>
      </c>
      <c r="B28" s="29" t="s">
        <v>70</v>
      </c>
      <c r="C28" s="30">
        <v>6197</v>
      </c>
      <c r="D28" s="30">
        <v>33336</v>
      </c>
      <c r="G28" s="34"/>
    </row>
    <row r="29" spans="1:7" ht="15.75" thickBot="1" x14ac:dyDescent="0.3">
      <c r="A29" s="29" t="s">
        <v>71</v>
      </c>
      <c r="B29" s="29" t="s">
        <v>72</v>
      </c>
      <c r="C29" s="30">
        <v>269</v>
      </c>
      <c r="D29" s="30">
        <v>1329</v>
      </c>
    </row>
    <row r="30" spans="1:7" ht="15.75" thickBot="1" x14ac:dyDescent="0.3">
      <c r="A30" s="29" t="s">
        <v>1</v>
      </c>
      <c r="B30" s="29" t="s">
        <v>73</v>
      </c>
      <c r="C30" s="30">
        <v>351</v>
      </c>
      <c r="D30" s="30">
        <v>-3545</v>
      </c>
    </row>
    <row r="31" spans="1:7" ht="15.75" thickBot="1" x14ac:dyDescent="0.3">
      <c r="A31" s="29" t="s">
        <v>1</v>
      </c>
      <c r="B31" s="29" t="s">
        <v>136</v>
      </c>
      <c r="C31" s="30">
        <v>0</v>
      </c>
      <c r="D31" s="30">
        <v>0</v>
      </c>
    </row>
    <row r="32" spans="1:7" ht="15.75" thickBot="1" x14ac:dyDescent="0.3">
      <c r="A32" s="29" t="s">
        <v>75</v>
      </c>
      <c r="B32" s="29" t="s">
        <v>137</v>
      </c>
      <c r="C32" s="30"/>
      <c r="D32" s="30"/>
    </row>
    <row r="33" spans="1:6" ht="15.75" thickBot="1" x14ac:dyDescent="0.3">
      <c r="A33" s="29" t="s">
        <v>77</v>
      </c>
      <c r="B33" s="29" t="s">
        <v>138</v>
      </c>
      <c r="C33" s="30"/>
      <c r="D33" s="30"/>
    </row>
    <row r="34" spans="1:6" ht="15.75" thickBot="1" x14ac:dyDescent="0.3">
      <c r="A34" s="29" t="s">
        <v>79</v>
      </c>
      <c r="B34" s="29" t="s">
        <v>139</v>
      </c>
      <c r="C34" s="30"/>
      <c r="D34" s="30"/>
    </row>
    <row r="35" spans="1:6" ht="15.75" thickBot="1" x14ac:dyDescent="0.3">
      <c r="A35" s="29" t="s">
        <v>1</v>
      </c>
      <c r="B35" s="29" t="s">
        <v>140</v>
      </c>
      <c r="C35" s="30">
        <v>351</v>
      </c>
      <c r="D35" s="30">
        <v>-3545</v>
      </c>
    </row>
    <row r="36" spans="1:6" ht="15.75" thickBot="1" x14ac:dyDescent="0.3">
      <c r="A36" s="29" t="s">
        <v>82</v>
      </c>
      <c r="B36" s="29" t="s">
        <v>137</v>
      </c>
      <c r="C36" s="30"/>
      <c r="D36" s="30"/>
    </row>
    <row r="37" spans="1:6" ht="15.75" thickBot="1" x14ac:dyDescent="0.3">
      <c r="A37" s="29" t="s">
        <v>83</v>
      </c>
      <c r="B37" s="29" t="s">
        <v>138</v>
      </c>
      <c r="C37" s="30">
        <v>351</v>
      </c>
      <c r="D37" s="30">
        <v>-3545</v>
      </c>
    </row>
    <row r="38" spans="1:6" ht="15.75" thickBot="1" x14ac:dyDescent="0.3">
      <c r="A38" s="29" t="s">
        <v>84</v>
      </c>
      <c r="B38" s="29" t="s">
        <v>139</v>
      </c>
      <c r="C38" s="30"/>
      <c r="D38" s="30"/>
    </row>
    <row r="39" spans="1:6" ht="15.75" thickBot="1" x14ac:dyDescent="0.3">
      <c r="A39" s="29" t="s">
        <v>141</v>
      </c>
      <c r="B39" s="29" t="s">
        <v>86</v>
      </c>
      <c r="C39" s="30"/>
      <c r="D39" s="30"/>
    </row>
    <row r="40" spans="1:6" ht="15.75" thickBot="1" x14ac:dyDescent="0.3">
      <c r="A40" s="29" t="s">
        <v>141</v>
      </c>
      <c r="B40" s="29" t="s">
        <v>87</v>
      </c>
      <c r="C40" s="30">
        <v>20</v>
      </c>
      <c r="D40" s="30">
        <v>-108</v>
      </c>
    </row>
    <row r="41" spans="1:6" ht="15.75" thickBot="1" x14ac:dyDescent="0.3">
      <c r="A41" s="29" t="s">
        <v>88</v>
      </c>
      <c r="B41" s="29" t="s">
        <v>142</v>
      </c>
      <c r="C41" s="30">
        <v>-7</v>
      </c>
      <c r="D41" s="30">
        <v>-649</v>
      </c>
    </row>
    <row r="42" spans="1:6" ht="15.75" thickBot="1" x14ac:dyDescent="0.3">
      <c r="A42" s="29" t="s">
        <v>90</v>
      </c>
      <c r="B42" s="29" t="s">
        <v>143</v>
      </c>
      <c r="C42" s="30">
        <v>27</v>
      </c>
      <c r="D42" s="30">
        <v>541</v>
      </c>
    </row>
    <row r="43" spans="1:6" ht="15.75" thickBot="1" x14ac:dyDescent="0.3">
      <c r="A43" s="31" t="s">
        <v>1</v>
      </c>
      <c r="B43" s="31" t="s">
        <v>92</v>
      </c>
      <c r="C43" s="32">
        <v>77445</v>
      </c>
      <c r="D43" s="32">
        <v>63876</v>
      </c>
      <c r="F43" s="34"/>
    </row>
    <row r="44" spans="1:6" ht="15.75" thickBot="1" x14ac:dyDescent="0.3">
      <c r="A44" s="29" t="s">
        <v>1</v>
      </c>
      <c r="B44" s="29" t="s">
        <v>93</v>
      </c>
      <c r="C44" s="30">
        <v>16311</v>
      </c>
      <c r="D44" s="30">
        <v>42145</v>
      </c>
    </row>
    <row r="45" spans="1:6" ht="15.75" thickBot="1" x14ac:dyDescent="0.3">
      <c r="A45" s="29" t="s">
        <v>94</v>
      </c>
      <c r="B45" s="29" t="s">
        <v>144</v>
      </c>
      <c r="C45" s="30"/>
      <c r="D45" s="30">
        <v>600</v>
      </c>
    </row>
    <row r="46" spans="1:6" ht="15.75" thickBot="1" x14ac:dyDescent="0.3">
      <c r="A46" s="29" t="s">
        <v>96</v>
      </c>
      <c r="B46" s="29" t="s">
        <v>145</v>
      </c>
      <c r="C46" s="30">
        <v>16311</v>
      </c>
      <c r="D46" s="30">
        <v>41545</v>
      </c>
    </row>
    <row r="47" spans="1:6" ht="15.75" thickBot="1" x14ac:dyDescent="0.3">
      <c r="A47" s="29" t="s">
        <v>1</v>
      </c>
      <c r="B47" s="29" t="s">
        <v>98</v>
      </c>
      <c r="C47" s="30">
        <v>-35894</v>
      </c>
      <c r="D47" s="30">
        <v>-100230</v>
      </c>
    </row>
    <row r="48" spans="1:6" ht="45.75" thickBot="1" x14ac:dyDescent="0.3">
      <c r="A48" s="29" t="s">
        <v>99</v>
      </c>
      <c r="B48" s="29" t="s">
        <v>146</v>
      </c>
      <c r="C48" s="30"/>
      <c r="D48" s="30"/>
    </row>
    <row r="49" spans="1:4" ht="57" thickBot="1" x14ac:dyDescent="0.3">
      <c r="A49" s="29" t="s">
        <v>101</v>
      </c>
      <c r="B49" s="29" t="s">
        <v>147</v>
      </c>
      <c r="C49" s="30">
        <v>-35894</v>
      </c>
      <c r="D49" s="57">
        <v>-100230</v>
      </c>
    </row>
    <row r="50" spans="1:4" ht="15.75" thickBot="1" x14ac:dyDescent="0.3">
      <c r="A50" s="29" t="s">
        <v>103</v>
      </c>
      <c r="B50" s="29" t="s">
        <v>148</v>
      </c>
      <c r="C50" s="30"/>
      <c r="D50" s="30"/>
    </row>
    <row r="51" spans="1:4" ht="15.75" thickBot="1" x14ac:dyDescent="0.3">
      <c r="A51" s="29" t="s">
        <v>105</v>
      </c>
      <c r="B51" s="29" t="s">
        <v>106</v>
      </c>
      <c r="C51" s="30"/>
      <c r="D51" s="30"/>
    </row>
    <row r="52" spans="1:4" ht="15.75" thickBot="1" x14ac:dyDescent="0.3">
      <c r="A52" s="29" t="s">
        <v>107</v>
      </c>
      <c r="B52" s="29" t="s">
        <v>108</v>
      </c>
      <c r="C52" s="30">
        <v>-1</v>
      </c>
      <c r="D52" s="30">
        <v>-4</v>
      </c>
    </row>
    <row r="53" spans="1:4" ht="23.25" thickBot="1" x14ac:dyDescent="0.3">
      <c r="A53" s="29" t="s">
        <v>109</v>
      </c>
      <c r="B53" s="29" t="s">
        <v>110</v>
      </c>
      <c r="C53" s="30"/>
      <c r="D53" s="30"/>
    </row>
    <row r="54" spans="1:4" ht="15.75" thickBot="1" x14ac:dyDescent="0.3">
      <c r="A54" s="29" t="s">
        <v>1</v>
      </c>
      <c r="B54" s="29" t="s">
        <v>111</v>
      </c>
      <c r="C54" s="30"/>
      <c r="D54" s="30"/>
    </row>
    <row r="55" spans="1:4" ht="15.75" thickBot="1" x14ac:dyDescent="0.3">
      <c r="A55" s="31" t="s">
        <v>1</v>
      </c>
      <c r="B55" s="31" t="s">
        <v>112</v>
      </c>
      <c r="C55" s="32">
        <v>-19584</v>
      </c>
      <c r="D55" s="32">
        <v>-58089</v>
      </c>
    </row>
    <row r="56" spans="1:4" ht="15.75" thickBot="1" x14ac:dyDescent="0.3">
      <c r="A56" s="31" t="s">
        <v>1</v>
      </c>
      <c r="B56" s="31" t="s">
        <v>113</v>
      </c>
      <c r="C56" s="32">
        <v>57861</v>
      </c>
      <c r="D56" s="32">
        <v>5787</v>
      </c>
    </row>
    <row r="57" spans="1:4" ht="15.75" thickBot="1" x14ac:dyDescent="0.3">
      <c r="A57" s="29" t="s">
        <v>114</v>
      </c>
      <c r="B57" s="29" t="s">
        <v>115</v>
      </c>
      <c r="C57" s="30"/>
      <c r="D57" s="30">
        <v>5</v>
      </c>
    </row>
    <row r="58" spans="1:4" ht="23.25" thickBot="1" x14ac:dyDescent="0.3">
      <c r="A58" s="31" t="s">
        <v>1</v>
      </c>
      <c r="B58" s="31" t="s">
        <v>116</v>
      </c>
      <c r="C58" s="32">
        <v>57861</v>
      </c>
      <c r="D58" s="32">
        <v>5792</v>
      </c>
    </row>
    <row r="59" spans="1:4" ht="15.75" thickBot="1" x14ac:dyDescent="0.3">
      <c r="A59" s="25"/>
      <c r="B59" s="25" t="s">
        <v>117</v>
      </c>
      <c r="C59" s="28">
        <v>0</v>
      </c>
      <c r="D59" s="28">
        <v>0</v>
      </c>
    </row>
    <row r="60" spans="1:4" ht="15.75" thickBot="1" x14ac:dyDescent="0.3">
      <c r="A60" s="29" t="s">
        <v>1</v>
      </c>
      <c r="B60" s="29" t="s">
        <v>118</v>
      </c>
      <c r="C60" s="30"/>
      <c r="D60" s="30"/>
    </row>
    <row r="61" spans="1:4" ht="15.75" thickBot="1" x14ac:dyDescent="0.3">
      <c r="A61" s="29" t="s">
        <v>1</v>
      </c>
      <c r="B61" s="29" t="s">
        <v>119</v>
      </c>
      <c r="C61" s="30">
        <v>57861</v>
      </c>
      <c r="D61" s="30">
        <v>5792</v>
      </c>
    </row>
    <row r="63" spans="1:4" x14ac:dyDescent="0.25">
      <c r="A63" s="33" t="s">
        <v>149</v>
      </c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9" customFormat="1" ht="39.75" customHeight="1" thickBot="1" x14ac:dyDescent="0.3">
      <c r="A1" s="59" t="s">
        <v>20</v>
      </c>
      <c r="B1" s="60"/>
      <c r="C1" s="60"/>
      <c r="D1" s="61"/>
    </row>
    <row r="2" spans="1:4" s="9" customFormat="1" ht="19.5" customHeight="1" thickBot="1" x14ac:dyDescent="0.3">
      <c r="A2" s="62"/>
      <c r="B2" s="63"/>
      <c r="C2" s="63"/>
      <c r="D2" s="64"/>
    </row>
    <row r="3" spans="1:4" s="9" customFormat="1" ht="19.5" customHeight="1" thickBot="1" x14ac:dyDescent="0.3">
      <c r="A3" s="65"/>
      <c r="B3" s="66"/>
      <c r="C3" s="66"/>
      <c r="D3" s="66"/>
    </row>
    <row r="4" spans="1:4" ht="19.5" customHeight="1" thickBot="1" x14ac:dyDescent="0.3">
      <c r="A4" s="67" t="s">
        <v>21</v>
      </c>
      <c r="B4" s="67"/>
      <c r="C4" s="67"/>
      <c r="D4" s="67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>
        <v>21051</v>
      </c>
      <c r="D7" s="16">
        <v>10561</v>
      </c>
    </row>
    <row r="8" spans="1:4" x14ac:dyDescent="0.25">
      <c r="A8" s="15" t="s">
        <v>29</v>
      </c>
      <c r="B8" s="15" t="s">
        <v>30</v>
      </c>
      <c r="C8" s="16">
        <v>-14290</v>
      </c>
      <c r="D8" s="16">
        <v>439</v>
      </c>
    </row>
    <row r="9" spans="1:4" x14ac:dyDescent="0.25">
      <c r="A9" s="15" t="s">
        <v>31</v>
      </c>
      <c r="B9" s="15" t="s">
        <v>32</v>
      </c>
      <c r="C9" s="16"/>
      <c r="D9" s="16">
        <v>0</v>
      </c>
    </row>
    <row r="10" spans="1:4" x14ac:dyDescent="0.25">
      <c r="A10" s="15"/>
      <c r="B10" s="15" t="s">
        <v>33</v>
      </c>
      <c r="C10" s="17">
        <v>-4355</v>
      </c>
      <c r="D10" s="17">
        <v>-14044</v>
      </c>
    </row>
    <row r="11" spans="1:4" x14ac:dyDescent="0.25">
      <c r="A11" s="15" t="s">
        <v>34</v>
      </c>
      <c r="B11" s="15" t="s">
        <v>35</v>
      </c>
      <c r="C11" s="16">
        <v>-1888</v>
      </c>
      <c r="D11" s="16">
        <v>-12049</v>
      </c>
    </row>
    <row r="12" spans="1:4" ht="22.5" x14ac:dyDescent="0.25">
      <c r="A12" s="15" t="s">
        <v>36</v>
      </c>
      <c r="B12" s="15" t="s">
        <v>37</v>
      </c>
      <c r="C12" s="16">
        <v>0</v>
      </c>
      <c r="D12" s="16">
        <v>73</v>
      </c>
    </row>
    <row r="13" spans="1:4" x14ac:dyDescent="0.25">
      <c r="A13" s="15" t="s">
        <v>38</v>
      </c>
      <c r="B13" s="15" t="s">
        <v>39</v>
      </c>
      <c r="C13" s="16">
        <v>-2467</v>
      </c>
      <c r="D13" s="16">
        <v>-1119</v>
      </c>
    </row>
    <row r="14" spans="1:4" x14ac:dyDescent="0.25">
      <c r="A14" s="15" t="s">
        <v>40</v>
      </c>
      <c r="B14" s="15" t="s">
        <v>41</v>
      </c>
      <c r="C14" s="16">
        <v>0</v>
      </c>
      <c r="D14" s="16">
        <v>-949</v>
      </c>
    </row>
    <row r="15" spans="1:4" x14ac:dyDescent="0.25">
      <c r="A15" s="15"/>
      <c r="B15" s="15" t="s">
        <v>42</v>
      </c>
      <c r="C15" s="17">
        <v>18</v>
      </c>
      <c r="D15" s="17">
        <v>12132</v>
      </c>
    </row>
    <row r="16" spans="1:4" x14ac:dyDescent="0.25">
      <c r="A16" s="15" t="s">
        <v>43</v>
      </c>
      <c r="B16" s="15" t="s">
        <v>44</v>
      </c>
      <c r="C16" s="16">
        <v>18</v>
      </c>
      <c r="D16" s="16">
        <v>83</v>
      </c>
    </row>
    <row r="17" spans="1:4" x14ac:dyDescent="0.25">
      <c r="A17" s="15" t="s">
        <v>45</v>
      </c>
      <c r="B17" s="15" t="s">
        <v>46</v>
      </c>
      <c r="C17" s="16">
        <v>0</v>
      </c>
      <c r="D17" s="16">
        <v>12049</v>
      </c>
    </row>
    <row r="18" spans="1:4" x14ac:dyDescent="0.25">
      <c r="A18" s="15"/>
      <c r="B18" s="15" t="s">
        <v>47</v>
      </c>
      <c r="C18" s="17">
        <v>-2503</v>
      </c>
      <c r="D18" s="17">
        <v>-5284</v>
      </c>
    </row>
    <row r="19" spans="1:4" x14ac:dyDescent="0.25">
      <c r="A19" s="15" t="s">
        <v>48</v>
      </c>
      <c r="B19" s="15" t="s">
        <v>49</v>
      </c>
      <c r="C19" s="16">
        <v>-2033</v>
      </c>
      <c r="D19" s="16">
        <v>-4300</v>
      </c>
    </row>
    <row r="20" spans="1:4" x14ac:dyDescent="0.25">
      <c r="A20" s="15" t="s">
        <v>50</v>
      </c>
      <c r="B20" s="15" t="s">
        <v>51</v>
      </c>
      <c r="C20" s="16">
        <v>-470</v>
      </c>
      <c r="D20" s="16">
        <v>-984</v>
      </c>
    </row>
    <row r="21" spans="1:4" x14ac:dyDescent="0.25">
      <c r="A21" s="15" t="s">
        <v>52</v>
      </c>
      <c r="B21" s="15" t="s">
        <v>53</v>
      </c>
      <c r="C21" s="16">
        <v>0</v>
      </c>
      <c r="D21" s="16">
        <v>0</v>
      </c>
    </row>
    <row r="22" spans="1:4" x14ac:dyDescent="0.25">
      <c r="A22" s="15"/>
      <c r="B22" s="15" t="s">
        <v>54</v>
      </c>
      <c r="C22" s="17">
        <v>-898</v>
      </c>
      <c r="D22" s="17">
        <v>-2336</v>
      </c>
    </row>
    <row r="23" spans="1:4" ht="22.5" x14ac:dyDescent="0.25">
      <c r="A23" s="15" t="s">
        <v>55</v>
      </c>
      <c r="B23" s="15" t="s">
        <v>56</v>
      </c>
      <c r="C23" s="16">
        <v>-606</v>
      </c>
      <c r="D23" s="16">
        <v>-881</v>
      </c>
    </row>
    <row r="24" spans="1:4" x14ac:dyDescent="0.25">
      <c r="A24" s="15" t="s">
        <v>57</v>
      </c>
      <c r="B24" s="15" t="s">
        <v>58</v>
      </c>
      <c r="C24" s="16">
        <v>-248</v>
      </c>
      <c r="D24" s="16">
        <v>-1126</v>
      </c>
    </row>
    <row r="25" spans="1:4" x14ac:dyDescent="0.25">
      <c r="A25" s="15" t="s">
        <v>59</v>
      </c>
      <c r="B25" s="15" t="s">
        <v>60</v>
      </c>
      <c r="C25" s="16"/>
      <c r="D25" s="16">
        <v>0</v>
      </c>
    </row>
    <row r="26" spans="1:4" x14ac:dyDescent="0.25">
      <c r="A26" s="15" t="s">
        <v>61</v>
      </c>
      <c r="B26" s="15" t="s">
        <v>62</v>
      </c>
      <c r="C26" s="16">
        <v>-44</v>
      </c>
      <c r="D26" s="16">
        <v>-329</v>
      </c>
    </row>
    <row r="27" spans="1:4" x14ac:dyDescent="0.25">
      <c r="A27" s="15"/>
      <c r="B27" s="15" t="s">
        <v>63</v>
      </c>
      <c r="C27" s="17">
        <v>-753</v>
      </c>
      <c r="D27" s="17">
        <v>-1575</v>
      </c>
    </row>
    <row r="28" spans="1:4" x14ac:dyDescent="0.25">
      <c r="A28" s="15" t="s">
        <v>64</v>
      </c>
      <c r="B28" s="15" t="s">
        <v>65</v>
      </c>
      <c r="C28" s="16">
        <v>-8</v>
      </c>
      <c r="D28" s="16">
        <v>-32</v>
      </c>
    </row>
    <row r="29" spans="1:4" x14ac:dyDescent="0.25">
      <c r="A29" s="15" t="s">
        <v>66</v>
      </c>
      <c r="B29" s="15" t="s">
        <v>67</v>
      </c>
      <c r="C29" s="16">
        <v>-72</v>
      </c>
      <c r="D29" s="16">
        <v>-148</v>
      </c>
    </row>
    <row r="30" spans="1:4" x14ac:dyDescent="0.25">
      <c r="A30" s="15" t="s">
        <v>68</v>
      </c>
      <c r="B30" s="15" t="s">
        <v>69</v>
      </c>
      <c r="C30" s="16">
        <v>-673</v>
      </c>
      <c r="D30" s="16">
        <v>-1395</v>
      </c>
    </row>
    <row r="31" spans="1:4" x14ac:dyDescent="0.25">
      <c r="A31" s="15"/>
      <c r="B31" s="15" t="s">
        <v>70</v>
      </c>
      <c r="C31" s="16">
        <v>0</v>
      </c>
      <c r="D31" s="16">
        <v>0</v>
      </c>
    </row>
    <row r="32" spans="1:4" x14ac:dyDescent="0.25">
      <c r="A32" s="15" t="s">
        <v>71</v>
      </c>
      <c r="B32" s="15" t="s">
        <v>72</v>
      </c>
      <c r="C32" s="16">
        <v>0</v>
      </c>
      <c r="D32" s="16">
        <v>675</v>
      </c>
    </row>
    <row r="33" spans="1:4" x14ac:dyDescent="0.25">
      <c r="A33" s="15"/>
      <c r="B33" s="15" t="s">
        <v>73</v>
      </c>
      <c r="C33" s="17">
        <v>0</v>
      </c>
      <c r="D33" s="17">
        <v>6</v>
      </c>
    </row>
    <row r="34" spans="1:4" x14ac:dyDescent="0.25">
      <c r="A34" s="15"/>
      <c r="B34" s="15" t="s">
        <v>74</v>
      </c>
      <c r="C34" s="17">
        <v>0</v>
      </c>
      <c r="D34" s="17">
        <v>0</v>
      </c>
    </row>
    <row r="35" spans="1:4" x14ac:dyDescent="0.25">
      <c r="A35" s="15" t="s">
        <v>75</v>
      </c>
      <c r="B35" s="15" t="s">
        <v>76</v>
      </c>
      <c r="C35" s="16">
        <v>0</v>
      </c>
      <c r="D35" s="16">
        <v>0</v>
      </c>
    </row>
    <row r="36" spans="1:4" x14ac:dyDescent="0.25">
      <c r="A36" s="15" t="s">
        <v>77</v>
      </c>
      <c r="B36" s="15" t="s">
        <v>78</v>
      </c>
      <c r="C36" s="16">
        <v>0</v>
      </c>
      <c r="D36" s="16">
        <v>0</v>
      </c>
    </row>
    <row r="37" spans="1:4" x14ac:dyDescent="0.25">
      <c r="A37" s="15" t="s">
        <v>79</v>
      </c>
      <c r="B37" s="15" t="s">
        <v>80</v>
      </c>
      <c r="C37" s="16">
        <v>0</v>
      </c>
      <c r="D37" s="16">
        <v>0</v>
      </c>
    </row>
    <row r="38" spans="1:4" x14ac:dyDescent="0.25">
      <c r="A38" s="15"/>
      <c r="B38" s="15" t="s">
        <v>81</v>
      </c>
      <c r="C38" s="17">
        <v>0</v>
      </c>
      <c r="D38" s="17">
        <v>6</v>
      </c>
    </row>
    <row r="39" spans="1:4" x14ac:dyDescent="0.25">
      <c r="A39" s="15" t="s">
        <v>82</v>
      </c>
      <c r="B39" s="15" t="s">
        <v>76</v>
      </c>
      <c r="C39" s="16">
        <v>0</v>
      </c>
      <c r="D39" s="16">
        <v>0</v>
      </c>
    </row>
    <row r="40" spans="1:4" x14ac:dyDescent="0.25">
      <c r="A40" s="15" t="s">
        <v>83</v>
      </c>
      <c r="B40" s="15" t="s">
        <v>78</v>
      </c>
      <c r="C40" s="16">
        <v>0</v>
      </c>
      <c r="D40" s="16">
        <v>6</v>
      </c>
    </row>
    <row r="41" spans="1:4" x14ac:dyDescent="0.25">
      <c r="A41" s="15" t="s">
        <v>84</v>
      </c>
      <c r="B41" s="15" t="s">
        <v>80</v>
      </c>
      <c r="C41" s="16">
        <v>0</v>
      </c>
      <c r="D41" s="16">
        <v>0</v>
      </c>
    </row>
    <row r="42" spans="1:4" x14ac:dyDescent="0.25">
      <c r="A42" s="15" t="s">
        <v>85</v>
      </c>
      <c r="B42" s="15" t="s">
        <v>86</v>
      </c>
      <c r="C42" s="16">
        <v>0</v>
      </c>
      <c r="D42" s="16">
        <v>0</v>
      </c>
    </row>
    <row r="43" spans="1:4" x14ac:dyDescent="0.25">
      <c r="A43" s="15" t="s">
        <v>85</v>
      </c>
      <c r="B43" s="15" t="s">
        <v>87</v>
      </c>
      <c r="C43" s="17">
        <v>35</v>
      </c>
      <c r="D43" s="17">
        <v>53</v>
      </c>
    </row>
    <row r="44" spans="1:4" x14ac:dyDescent="0.25">
      <c r="A44" s="15" t="s">
        <v>88</v>
      </c>
      <c r="B44" s="15" t="s">
        <v>89</v>
      </c>
      <c r="C44" s="16">
        <v>0</v>
      </c>
      <c r="D44" s="16">
        <v>-8</v>
      </c>
    </row>
    <row r="45" spans="1:4" x14ac:dyDescent="0.25">
      <c r="A45" s="15" t="s">
        <v>90</v>
      </c>
      <c r="B45" s="15" t="s">
        <v>91</v>
      </c>
      <c r="C45" s="16">
        <v>35</v>
      </c>
      <c r="D45" s="16">
        <v>61</v>
      </c>
    </row>
    <row r="46" spans="1:4" x14ac:dyDescent="0.25">
      <c r="A46" s="18"/>
      <c r="B46" s="18" t="s">
        <v>92</v>
      </c>
      <c r="C46" s="19">
        <v>-1695</v>
      </c>
      <c r="D46" s="19">
        <v>627</v>
      </c>
    </row>
    <row r="47" spans="1:4" x14ac:dyDescent="0.25">
      <c r="A47" s="15"/>
      <c r="B47" s="15" t="s">
        <v>93</v>
      </c>
      <c r="C47" s="17">
        <v>355</v>
      </c>
      <c r="D47" s="17">
        <v>2562</v>
      </c>
    </row>
    <row r="48" spans="1:4" x14ac:dyDescent="0.25">
      <c r="A48" s="15" t="s">
        <v>94</v>
      </c>
      <c r="B48" s="15" t="s">
        <v>95</v>
      </c>
      <c r="C48" s="16">
        <v>0</v>
      </c>
      <c r="D48" s="16">
        <v>0</v>
      </c>
    </row>
    <row r="49" spans="1:4" x14ac:dyDescent="0.25">
      <c r="A49" s="15" t="s">
        <v>96</v>
      </c>
      <c r="B49" s="15" t="s">
        <v>97</v>
      </c>
      <c r="C49" s="16">
        <v>355</v>
      </c>
      <c r="D49" s="16">
        <v>2562</v>
      </c>
    </row>
    <row r="50" spans="1:4" x14ac:dyDescent="0.25">
      <c r="A50" s="15"/>
      <c r="B50" s="15" t="s">
        <v>98</v>
      </c>
      <c r="C50" s="17">
        <v>-6</v>
      </c>
      <c r="D50" s="17">
        <v>-163</v>
      </c>
    </row>
    <row r="51" spans="1:4" ht="33.75" x14ac:dyDescent="0.25">
      <c r="A51" s="15" t="s">
        <v>99</v>
      </c>
      <c r="B51" s="15" t="s">
        <v>100</v>
      </c>
      <c r="C51" s="16">
        <v>0</v>
      </c>
      <c r="D51" s="16">
        <v>0</v>
      </c>
    </row>
    <row r="52" spans="1:4" ht="33.75" x14ac:dyDescent="0.25">
      <c r="A52" s="15" t="s">
        <v>101</v>
      </c>
      <c r="B52" s="15" t="s">
        <v>102</v>
      </c>
      <c r="C52" s="16">
        <v>-6</v>
      </c>
      <c r="D52" s="16">
        <v>-163</v>
      </c>
    </row>
    <row r="53" spans="1:4" x14ac:dyDescent="0.25">
      <c r="A53" s="15" t="s">
        <v>103</v>
      </c>
      <c r="B53" s="15" t="s">
        <v>104</v>
      </c>
      <c r="C53" s="16">
        <v>0</v>
      </c>
      <c r="D53" s="16">
        <v>0</v>
      </c>
    </row>
    <row r="54" spans="1:4" x14ac:dyDescent="0.25">
      <c r="A54" s="15" t="s">
        <v>105</v>
      </c>
      <c r="B54" s="15" t="s">
        <v>106</v>
      </c>
      <c r="C54" s="16">
        <v>0</v>
      </c>
      <c r="D54" s="16">
        <v>0</v>
      </c>
    </row>
    <row r="55" spans="1:4" x14ac:dyDescent="0.25">
      <c r="A55" s="15" t="s">
        <v>107</v>
      </c>
      <c r="B55" s="15" t="s">
        <v>108</v>
      </c>
      <c r="C55" s="16">
        <v>0</v>
      </c>
      <c r="D55" s="16">
        <v>0</v>
      </c>
    </row>
    <row r="56" spans="1:4" ht="22.5" x14ac:dyDescent="0.25">
      <c r="A56" s="15" t="s">
        <v>109</v>
      </c>
      <c r="B56" s="15" t="s">
        <v>110</v>
      </c>
      <c r="C56" s="16">
        <v>0</v>
      </c>
      <c r="D56" s="16">
        <v>0</v>
      </c>
    </row>
    <row r="57" spans="1:4" x14ac:dyDescent="0.25">
      <c r="A57" s="15"/>
      <c r="B57" s="15" t="s">
        <v>111</v>
      </c>
      <c r="C57" s="16">
        <v>0</v>
      </c>
      <c r="D57" s="16">
        <v>0</v>
      </c>
    </row>
    <row r="58" spans="1:4" x14ac:dyDescent="0.25">
      <c r="A58" s="18"/>
      <c r="B58" s="18" t="s">
        <v>112</v>
      </c>
      <c r="C58" s="19">
        <v>349</v>
      </c>
      <c r="D58" s="19">
        <v>2399</v>
      </c>
    </row>
    <row r="59" spans="1:4" x14ac:dyDescent="0.25">
      <c r="A59" s="18"/>
      <c r="B59" s="18" t="s">
        <v>113</v>
      </c>
      <c r="C59" s="19">
        <v>-1346</v>
      </c>
      <c r="D59" s="19">
        <v>3026</v>
      </c>
    </row>
    <row r="60" spans="1:4" x14ac:dyDescent="0.25">
      <c r="A60" s="15" t="s">
        <v>114</v>
      </c>
      <c r="B60" s="15" t="s">
        <v>115</v>
      </c>
      <c r="C60" s="16"/>
      <c r="D60" s="16">
        <v>-195</v>
      </c>
    </row>
    <row r="61" spans="1:4" ht="22.5" x14ac:dyDescent="0.25">
      <c r="A61" s="20"/>
      <c r="B61" s="20" t="s">
        <v>116</v>
      </c>
      <c r="C61" s="19">
        <v>-1346</v>
      </c>
      <c r="D61" s="19">
        <v>2831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v>-1346</v>
      </c>
      <c r="D64" s="17">
        <v>2831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9" customFormat="1" ht="39.75" customHeight="1" thickBot="1" x14ac:dyDescent="0.3">
      <c r="A1" s="59" t="s">
        <v>20</v>
      </c>
      <c r="B1" s="60"/>
      <c r="C1" s="60"/>
      <c r="D1" s="61"/>
    </row>
    <row r="2" spans="1:4" s="9" customFormat="1" ht="19.5" customHeight="1" thickBot="1" x14ac:dyDescent="0.3">
      <c r="A2" s="62"/>
      <c r="B2" s="63"/>
      <c r="C2" s="63"/>
      <c r="D2" s="64"/>
    </row>
    <row r="3" spans="1:4" s="9" customFormat="1" ht="19.5" customHeight="1" thickBot="1" x14ac:dyDescent="0.3">
      <c r="A3" s="65"/>
      <c r="B3" s="66"/>
      <c r="C3" s="66"/>
      <c r="D3" s="66"/>
    </row>
    <row r="4" spans="1:4" ht="19.5" customHeight="1" thickBot="1" x14ac:dyDescent="0.3">
      <c r="A4" s="67" t="s">
        <v>21</v>
      </c>
      <c r="B4" s="67"/>
      <c r="C4" s="67"/>
      <c r="D4" s="67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>
        <v>3455</v>
      </c>
      <c r="D7" s="16">
        <v>7655</v>
      </c>
    </row>
    <row r="8" spans="1:4" x14ac:dyDescent="0.25">
      <c r="A8" s="15" t="s">
        <v>29</v>
      </c>
      <c r="B8" s="15" t="s">
        <v>30</v>
      </c>
      <c r="C8" s="16">
        <v>0</v>
      </c>
      <c r="D8" s="16">
        <v>0</v>
      </c>
    </row>
    <row r="9" spans="1:4" x14ac:dyDescent="0.25">
      <c r="A9" s="15" t="s">
        <v>31</v>
      </c>
      <c r="B9" s="15" t="s">
        <v>32</v>
      </c>
      <c r="C9" s="16">
        <v>0</v>
      </c>
      <c r="D9" s="16">
        <v>0</v>
      </c>
    </row>
    <row r="10" spans="1:4" x14ac:dyDescent="0.25">
      <c r="A10" s="15"/>
      <c r="B10" s="15" t="s">
        <v>33</v>
      </c>
      <c r="C10" s="17">
        <f>ROUND(SUM(C11:C14),2)</f>
        <v>-3453</v>
      </c>
      <c r="D10" s="17">
        <f>ROUND(SUM(D11:D14),2)</f>
        <v>-6876</v>
      </c>
    </row>
    <row r="11" spans="1:4" x14ac:dyDescent="0.25">
      <c r="A11" s="15" t="s">
        <v>34</v>
      </c>
      <c r="B11" s="15" t="s">
        <v>35</v>
      </c>
      <c r="C11" s="16">
        <v>-3386</v>
      </c>
      <c r="D11" s="16">
        <v>-6738</v>
      </c>
    </row>
    <row r="12" spans="1:4" ht="22.5" x14ac:dyDescent="0.25">
      <c r="A12" s="15" t="s">
        <v>36</v>
      </c>
      <c r="B12" s="15" t="s">
        <v>37</v>
      </c>
      <c r="C12" s="16">
        <v>0</v>
      </c>
      <c r="D12" s="16">
        <v>-7</v>
      </c>
    </row>
    <row r="13" spans="1:4" x14ac:dyDescent="0.25">
      <c r="A13" s="15" t="s">
        <v>38</v>
      </c>
      <c r="B13" s="15" t="s">
        <v>39</v>
      </c>
      <c r="C13" s="16">
        <v>-67</v>
      </c>
      <c r="D13" s="16">
        <v>-131</v>
      </c>
    </row>
    <row r="14" spans="1:4" x14ac:dyDescent="0.25">
      <c r="A14" s="15" t="s">
        <v>40</v>
      </c>
      <c r="B14" s="15" t="s">
        <v>41</v>
      </c>
      <c r="C14" s="16">
        <v>0</v>
      </c>
      <c r="D14" s="16">
        <v>0</v>
      </c>
    </row>
    <row r="15" spans="1:4" x14ac:dyDescent="0.25">
      <c r="A15" s="15"/>
      <c r="B15" s="15" t="s">
        <v>42</v>
      </c>
      <c r="C15" s="17">
        <f>ROUND(SUM(C16:C17),2)</f>
        <v>40840</v>
      </c>
      <c r="D15" s="17">
        <f>ROUND(SUM(D16:D17),2)</f>
        <v>81573</v>
      </c>
    </row>
    <row r="16" spans="1:4" x14ac:dyDescent="0.25">
      <c r="A16" s="15" t="s">
        <v>43</v>
      </c>
      <c r="B16" s="15" t="s">
        <v>44</v>
      </c>
      <c r="C16" s="16">
        <v>90</v>
      </c>
      <c r="D16" s="16">
        <v>840</v>
      </c>
    </row>
    <row r="17" spans="1:4" x14ac:dyDescent="0.25">
      <c r="A17" s="15" t="s">
        <v>45</v>
      </c>
      <c r="B17" s="15" t="s">
        <v>46</v>
      </c>
      <c r="C17" s="16">
        <v>40750</v>
      </c>
      <c r="D17" s="16">
        <v>80733</v>
      </c>
    </row>
    <row r="18" spans="1:4" x14ac:dyDescent="0.25">
      <c r="A18" s="15"/>
      <c r="B18" s="15" t="s">
        <v>47</v>
      </c>
      <c r="C18" s="17">
        <f>ROUND(SUM(C19:C21),2)</f>
        <v>-16378</v>
      </c>
      <c r="D18" s="17">
        <f>ROUND(SUM(D19:D21),2)</f>
        <v>-33004</v>
      </c>
    </row>
    <row r="19" spans="1:4" x14ac:dyDescent="0.25">
      <c r="A19" s="15" t="s">
        <v>48</v>
      </c>
      <c r="B19" s="15" t="s">
        <v>49</v>
      </c>
      <c r="C19" s="16">
        <v>-12443</v>
      </c>
      <c r="D19" s="16">
        <v>-25247</v>
      </c>
    </row>
    <row r="20" spans="1:4" x14ac:dyDescent="0.25">
      <c r="A20" s="15" t="s">
        <v>50</v>
      </c>
      <c r="B20" s="15" t="s">
        <v>51</v>
      </c>
      <c r="C20" s="16">
        <v>-3935</v>
      </c>
      <c r="D20" s="16">
        <v>-7757</v>
      </c>
    </row>
    <row r="21" spans="1:4" x14ac:dyDescent="0.25">
      <c r="A21" s="15" t="s">
        <v>52</v>
      </c>
      <c r="B21" s="15" t="s">
        <v>53</v>
      </c>
      <c r="C21" s="16">
        <v>0</v>
      </c>
      <c r="D21" s="16">
        <v>0</v>
      </c>
    </row>
    <row r="22" spans="1:4" x14ac:dyDescent="0.25">
      <c r="A22" s="15"/>
      <c r="B22" s="15" t="s">
        <v>54</v>
      </c>
      <c r="C22" s="17">
        <f>ROUND(SUM(C23:C26),2)</f>
        <v>-28318</v>
      </c>
      <c r="D22" s="17">
        <f>ROUND(SUM(D23:D26),2)</f>
        <v>-44712</v>
      </c>
    </row>
    <row r="23" spans="1:4" ht="22.5" x14ac:dyDescent="0.25">
      <c r="A23" s="15" t="s">
        <v>55</v>
      </c>
      <c r="B23" s="15" t="s">
        <v>56</v>
      </c>
      <c r="C23" s="16">
        <v>-28235</v>
      </c>
      <c r="D23" s="16">
        <v>-44490</v>
      </c>
    </row>
    <row r="24" spans="1:4" x14ac:dyDescent="0.25">
      <c r="A24" s="15" t="s">
        <v>57</v>
      </c>
      <c r="B24" s="15" t="s">
        <v>58</v>
      </c>
      <c r="C24" s="16">
        <v>-83</v>
      </c>
      <c r="D24" s="16">
        <v>-222</v>
      </c>
    </row>
    <row r="25" spans="1:4" x14ac:dyDescent="0.25">
      <c r="A25" s="15" t="s">
        <v>59</v>
      </c>
      <c r="B25" s="15" t="s">
        <v>60</v>
      </c>
      <c r="C25" s="16">
        <v>0</v>
      </c>
      <c r="D25" s="16">
        <v>0</v>
      </c>
    </row>
    <row r="26" spans="1:4" x14ac:dyDescent="0.25">
      <c r="A26" s="15" t="s">
        <v>61</v>
      </c>
      <c r="B26" s="15" t="s">
        <v>62</v>
      </c>
      <c r="C26" s="16">
        <v>0</v>
      </c>
      <c r="D26" s="16">
        <v>0</v>
      </c>
    </row>
    <row r="27" spans="1:4" x14ac:dyDescent="0.25">
      <c r="A27" s="15"/>
      <c r="B27" s="15" t="s">
        <v>63</v>
      </c>
      <c r="C27" s="17">
        <f>ROUND(SUM(C28:C30),2)</f>
        <v>-1105</v>
      </c>
      <c r="D27" s="17">
        <f>ROUND(SUM(D28:D30),2)</f>
        <v>-2130</v>
      </c>
    </row>
    <row r="28" spans="1:4" x14ac:dyDescent="0.25">
      <c r="A28" s="15" t="s">
        <v>64</v>
      </c>
      <c r="B28" s="15" t="s">
        <v>65</v>
      </c>
      <c r="C28" s="16">
        <v>-119</v>
      </c>
      <c r="D28" s="16">
        <v>-255</v>
      </c>
    </row>
    <row r="29" spans="1:4" x14ac:dyDescent="0.25">
      <c r="A29" s="15" t="s">
        <v>66</v>
      </c>
      <c r="B29" s="15" t="s">
        <v>67</v>
      </c>
      <c r="C29" s="16">
        <v>-986</v>
      </c>
      <c r="D29" s="16">
        <v>-1875</v>
      </c>
    </row>
    <row r="30" spans="1:4" x14ac:dyDescent="0.25">
      <c r="A30" s="15" t="s">
        <v>68</v>
      </c>
      <c r="B30" s="15" t="s">
        <v>69</v>
      </c>
      <c r="C30" s="16">
        <v>0</v>
      </c>
      <c r="D30" s="16">
        <v>0</v>
      </c>
    </row>
    <row r="31" spans="1:4" x14ac:dyDescent="0.25">
      <c r="A31" s="15"/>
      <c r="B31" s="15" t="s">
        <v>70</v>
      </c>
      <c r="C31" s="16">
        <v>0</v>
      </c>
      <c r="D31" s="16">
        <v>0</v>
      </c>
    </row>
    <row r="32" spans="1:4" x14ac:dyDescent="0.25">
      <c r="A32" s="15" t="s">
        <v>71</v>
      </c>
      <c r="B32" s="15" t="s">
        <v>72</v>
      </c>
      <c r="C32" s="16">
        <v>0</v>
      </c>
      <c r="D32" s="16">
        <v>0</v>
      </c>
    </row>
    <row r="33" spans="1:4" x14ac:dyDescent="0.25">
      <c r="A33" s="15"/>
      <c r="B33" s="15" t="s">
        <v>73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>
        <v>0</v>
      </c>
      <c r="D35" s="16">
        <v>0</v>
      </c>
    </row>
    <row r="36" spans="1:4" x14ac:dyDescent="0.25">
      <c r="A36" s="15" t="s">
        <v>77</v>
      </c>
      <c r="B36" s="15" t="s">
        <v>78</v>
      </c>
      <c r="C36" s="16">
        <v>0</v>
      </c>
      <c r="D36" s="16">
        <v>0</v>
      </c>
    </row>
    <row r="37" spans="1:4" x14ac:dyDescent="0.25">
      <c r="A37" s="15" t="s">
        <v>79</v>
      </c>
      <c r="B37" s="15" t="s">
        <v>80</v>
      </c>
      <c r="C37" s="16">
        <v>0</v>
      </c>
      <c r="D37" s="16">
        <v>0</v>
      </c>
    </row>
    <row r="38" spans="1:4" x14ac:dyDescent="0.25">
      <c r="A38" s="15"/>
      <c r="B38" s="15" t="s">
        <v>81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82</v>
      </c>
      <c r="B39" s="15" t="s">
        <v>76</v>
      </c>
      <c r="C39" s="16">
        <v>0</v>
      </c>
      <c r="D39" s="16">
        <v>0</v>
      </c>
    </row>
    <row r="40" spans="1:4" x14ac:dyDescent="0.25">
      <c r="A40" s="15" t="s">
        <v>83</v>
      </c>
      <c r="B40" s="15" t="s">
        <v>78</v>
      </c>
      <c r="C40" s="16">
        <v>0</v>
      </c>
      <c r="D40" s="16">
        <v>0</v>
      </c>
    </row>
    <row r="41" spans="1:4" x14ac:dyDescent="0.25">
      <c r="A41" s="15" t="s">
        <v>84</v>
      </c>
      <c r="B41" s="15" t="s">
        <v>80</v>
      </c>
      <c r="C41" s="16">
        <v>0</v>
      </c>
      <c r="D41" s="16">
        <v>0</v>
      </c>
    </row>
    <row r="42" spans="1:4" x14ac:dyDescent="0.25">
      <c r="A42" s="15" t="s">
        <v>85</v>
      </c>
      <c r="B42" s="15" t="s">
        <v>86</v>
      </c>
      <c r="C42" s="16">
        <v>0</v>
      </c>
      <c r="D42" s="16">
        <v>0</v>
      </c>
    </row>
    <row r="43" spans="1:4" x14ac:dyDescent="0.25">
      <c r="A43" s="15" t="s">
        <v>85</v>
      </c>
      <c r="B43" s="15" t="s">
        <v>87</v>
      </c>
      <c r="C43" s="17">
        <f>ROUND(SUM(C44:C45),2)</f>
        <v>0</v>
      </c>
      <c r="D43" s="17">
        <f>ROUND(SUM(D44:D45),2)</f>
        <v>-830</v>
      </c>
    </row>
    <row r="44" spans="1:4" x14ac:dyDescent="0.25">
      <c r="A44" s="15" t="s">
        <v>88</v>
      </c>
      <c r="B44" s="15" t="s">
        <v>89</v>
      </c>
      <c r="C44" s="16">
        <v>0</v>
      </c>
      <c r="D44" s="16">
        <v>-830</v>
      </c>
    </row>
    <row r="45" spans="1:4" x14ac:dyDescent="0.25">
      <c r="A45" s="15" t="s">
        <v>90</v>
      </c>
      <c r="B45" s="15" t="s">
        <v>91</v>
      </c>
      <c r="C45" s="16">
        <v>0</v>
      </c>
      <c r="D45" s="16">
        <v>0</v>
      </c>
    </row>
    <row r="46" spans="1:4" x14ac:dyDescent="0.25">
      <c r="A46" s="18"/>
      <c r="B46" s="18" t="s">
        <v>92</v>
      </c>
      <c r="C46" s="19">
        <f>ROUND(SUM(C43,C42,C33,C32,C31,C27,C22,C18,C15,C10,C9,C8,C7),2)</f>
        <v>-4959</v>
      </c>
      <c r="D46" s="19">
        <f>ROUND(SUM(D43,D42,D33,D32,D31,D27,D22,D18,D15,D10,D9,D8,D7),2)</f>
        <v>1676</v>
      </c>
    </row>
    <row r="47" spans="1:4" x14ac:dyDescent="0.25">
      <c r="A47" s="15"/>
      <c r="B47" s="15" t="s">
        <v>93</v>
      </c>
      <c r="C47" s="17">
        <f>ROUND(SUM(C48:C49),2)</f>
        <v>0</v>
      </c>
      <c r="D47" s="17">
        <f>ROUND(SUM(D48:D49),2)</f>
        <v>0</v>
      </c>
    </row>
    <row r="48" spans="1:4" x14ac:dyDescent="0.25">
      <c r="A48" s="15" t="s">
        <v>94</v>
      </c>
      <c r="B48" s="15" t="s">
        <v>95</v>
      </c>
      <c r="C48" s="16">
        <v>0</v>
      </c>
      <c r="D48" s="16">
        <v>0</v>
      </c>
    </row>
    <row r="49" spans="1:4" x14ac:dyDescent="0.25">
      <c r="A49" s="15" t="s">
        <v>96</v>
      </c>
      <c r="B49" s="15" t="s">
        <v>97</v>
      </c>
      <c r="C49" s="16">
        <v>0</v>
      </c>
      <c r="D49" s="16">
        <v>0</v>
      </c>
    </row>
    <row r="50" spans="1:4" x14ac:dyDescent="0.25">
      <c r="A50" s="15"/>
      <c r="B50" s="15" t="s">
        <v>98</v>
      </c>
      <c r="C50" s="17">
        <f>ROUND(SUM(C51:C53),2)</f>
        <v>-425</v>
      </c>
      <c r="D50" s="17">
        <f>ROUND(SUM(D51:D53),2)</f>
        <v>0</v>
      </c>
    </row>
    <row r="51" spans="1:4" ht="33.75" x14ac:dyDescent="0.25">
      <c r="A51" s="15" t="s">
        <v>99</v>
      </c>
      <c r="B51" s="15" t="s">
        <v>100</v>
      </c>
      <c r="C51" s="16">
        <v>0</v>
      </c>
      <c r="D51" s="16">
        <v>0</v>
      </c>
    </row>
    <row r="52" spans="1:4" ht="33.75" x14ac:dyDescent="0.25">
      <c r="A52" s="15" t="s">
        <v>101</v>
      </c>
      <c r="B52" s="15" t="s">
        <v>102</v>
      </c>
      <c r="C52" s="16">
        <v>-425</v>
      </c>
      <c r="D52" s="16">
        <v>0</v>
      </c>
    </row>
    <row r="53" spans="1:4" x14ac:dyDescent="0.25">
      <c r="A53" s="15" t="s">
        <v>103</v>
      </c>
      <c r="B53" s="15" t="s">
        <v>104</v>
      </c>
      <c r="C53" s="16">
        <v>0</v>
      </c>
      <c r="D53" s="16">
        <v>0</v>
      </c>
    </row>
    <row r="54" spans="1:4" x14ac:dyDescent="0.25">
      <c r="A54" s="15" t="s">
        <v>105</v>
      </c>
      <c r="B54" s="15" t="s">
        <v>106</v>
      </c>
      <c r="C54" s="16">
        <v>0</v>
      </c>
      <c r="D54" s="16">
        <v>0</v>
      </c>
    </row>
    <row r="55" spans="1:4" x14ac:dyDescent="0.25">
      <c r="A55" s="15" t="s">
        <v>107</v>
      </c>
      <c r="B55" s="15" t="s">
        <v>108</v>
      </c>
      <c r="C55" s="16">
        <v>0</v>
      </c>
      <c r="D55" s="16">
        <v>-23</v>
      </c>
    </row>
    <row r="56" spans="1:4" ht="22.5" x14ac:dyDescent="0.25">
      <c r="A56" s="15" t="s">
        <v>109</v>
      </c>
      <c r="B56" s="15" t="s">
        <v>110</v>
      </c>
      <c r="C56" s="16">
        <v>0</v>
      </c>
      <c r="D56" s="16">
        <v>-820</v>
      </c>
    </row>
    <row r="57" spans="1:4" x14ac:dyDescent="0.25">
      <c r="A57" s="15"/>
      <c r="B57" s="15" t="s">
        <v>111</v>
      </c>
      <c r="C57" s="16">
        <v>0</v>
      </c>
      <c r="D57" s="16">
        <v>0</v>
      </c>
    </row>
    <row r="58" spans="1:4" x14ac:dyDescent="0.25">
      <c r="A58" s="18"/>
      <c r="B58" s="18" t="s">
        <v>112</v>
      </c>
      <c r="C58" s="19">
        <f>ROUND(SUM(C57,C56,C55,C54,C50,C47),2)</f>
        <v>-425</v>
      </c>
      <c r="D58" s="19">
        <f>ROUND(SUM(D57,D56,D55,D54,D50,D47),2)</f>
        <v>-843</v>
      </c>
    </row>
    <row r="59" spans="1:4" x14ac:dyDescent="0.25">
      <c r="A59" s="18"/>
      <c r="B59" s="18" t="s">
        <v>113</v>
      </c>
      <c r="C59" s="19">
        <f>ROUND(SUM(C58,C46),2)</f>
        <v>-5384</v>
      </c>
      <c r="D59" s="19">
        <f>ROUND(SUM(D58,D46),2)</f>
        <v>833</v>
      </c>
    </row>
    <row r="60" spans="1:4" x14ac:dyDescent="0.25">
      <c r="A60" s="15" t="s">
        <v>114</v>
      </c>
      <c r="B60" s="15" t="s">
        <v>115</v>
      </c>
      <c r="C60" s="16">
        <v>0</v>
      </c>
      <c r="D60" s="16">
        <v>0</v>
      </c>
    </row>
    <row r="61" spans="1:4" ht="22.5" x14ac:dyDescent="0.25">
      <c r="A61" s="20"/>
      <c r="B61" s="20" t="s">
        <v>116</v>
      </c>
      <c r="C61" s="19">
        <f>ROUND(SUM(C59,C60),2)</f>
        <v>-5384</v>
      </c>
      <c r="D61" s="19">
        <f>ROUND(SUM(D59,D60),2)</f>
        <v>833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>
        <v>0</v>
      </c>
      <c r="D63" s="16">
        <v>0</v>
      </c>
    </row>
    <row r="64" spans="1:4" x14ac:dyDescent="0.25">
      <c r="A64" s="24"/>
      <c r="B64" s="24" t="s">
        <v>119</v>
      </c>
      <c r="C64" s="17">
        <f>ROUND(SUM(C61,C63),2)</f>
        <v>-5384</v>
      </c>
      <c r="D64" s="17">
        <f>ROUND(SUM(D61,D63),2)</f>
        <v>833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8" t="s">
        <v>21</v>
      </c>
      <c r="B1" s="68"/>
      <c r="C1" s="68"/>
      <c r="D1" s="68"/>
    </row>
    <row r="2" spans="1:4" ht="20.25" thickBot="1" x14ac:dyDescent="0.3">
      <c r="A2" s="25"/>
      <c r="B2" s="26" t="s">
        <v>14</v>
      </c>
      <c r="C2" s="25" t="s">
        <v>24</v>
      </c>
      <c r="D2" s="25" t="s">
        <v>25</v>
      </c>
    </row>
    <row r="3" spans="1:4" ht="15.75" thickBot="1" x14ac:dyDescent="0.3">
      <c r="A3" s="25"/>
      <c r="B3" s="25" t="s">
        <v>26</v>
      </c>
      <c r="C3" s="28">
        <f>C58</f>
        <v>1679</v>
      </c>
      <c r="D3" s="28">
        <f>D58</f>
        <v>2018</v>
      </c>
    </row>
    <row r="4" spans="1:4" ht="23.25" thickBot="1" x14ac:dyDescent="0.3">
      <c r="A4" s="29" t="s">
        <v>27</v>
      </c>
      <c r="B4" s="29" t="s">
        <v>28</v>
      </c>
      <c r="C4" s="30">
        <v>16044</v>
      </c>
      <c r="D4" s="30">
        <v>31409</v>
      </c>
    </row>
    <row r="5" spans="1:4" ht="15.75" thickBot="1" x14ac:dyDescent="0.3">
      <c r="A5" s="29" t="s">
        <v>29</v>
      </c>
      <c r="B5" s="29" t="s">
        <v>30</v>
      </c>
      <c r="C5" s="30"/>
      <c r="D5" s="30"/>
    </row>
    <row r="6" spans="1:4" ht="15.75" thickBot="1" x14ac:dyDescent="0.3">
      <c r="A6" s="29" t="s">
        <v>31</v>
      </c>
      <c r="B6" s="29" t="s">
        <v>32</v>
      </c>
      <c r="C6" s="30"/>
      <c r="D6" s="30"/>
    </row>
    <row r="7" spans="1:4" ht="15.75" thickBot="1" x14ac:dyDescent="0.3">
      <c r="A7" s="29" t="s">
        <v>1</v>
      </c>
      <c r="B7" s="29" t="s">
        <v>33</v>
      </c>
      <c r="C7" s="30">
        <f>SUM(C8:C11)</f>
        <v>-58</v>
      </c>
      <c r="D7" s="30">
        <f>SUM(D8:D11)</f>
        <v>-112</v>
      </c>
    </row>
    <row r="8" spans="1:4" ht="15.75" thickBot="1" x14ac:dyDescent="0.3">
      <c r="A8" s="29" t="s">
        <v>34</v>
      </c>
      <c r="B8" s="29" t="s">
        <v>120</v>
      </c>
      <c r="C8" s="30">
        <v>-42</v>
      </c>
      <c r="D8" s="30">
        <v>-56</v>
      </c>
    </row>
    <row r="9" spans="1:4" ht="34.5" thickBot="1" x14ac:dyDescent="0.3">
      <c r="A9" s="29" t="s">
        <v>36</v>
      </c>
      <c r="B9" s="29" t="s">
        <v>121</v>
      </c>
      <c r="C9" s="30">
        <v>-16</v>
      </c>
      <c r="D9" s="30">
        <v>-56</v>
      </c>
    </row>
    <row r="10" spans="1:4" ht="15.75" thickBot="1" x14ac:dyDescent="0.3">
      <c r="A10" s="29" t="s">
        <v>38</v>
      </c>
      <c r="B10" s="29" t="s">
        <v>122</v>
      </c>
      <c r="C10" s="30"/>
      <c r="D10" s="30"/>
    </row>
    <row r="11" spans="1:4" ht="23.25" thickBot="1" x14ac:dyDescent="0.3">
      <c r="A11" s="29" t="s">
        <v>40</v>
      </c>
      <c r="B11" s="29" t="s">
        <v>123</v>
      </c>
      <c r="C11" s="30"/>
      <c r="D11" s="30"/>
    </row>
    <row r="12" spans="1:4" ht="15.75" thickBot="1" x14ac:dyDescent="0.3">
      <c r="A12" s="29" t="s">
        <v>1</v>
      </c>
      <c r="B12" s="29" t="s">
        <v>42</v>
      </c>
      <c r="C12" s="30">
        <f>SUM(C13:C14)</f>
        <v>0</v>
      </c>
      <c r="D12" s="30">
        <f>SUM(D13:D14)</f>
        <v>11</v>
      </c>
    </row>
    <row r="13" spans="1:4" ht="15.75" thickBot="1" x14ac:dyDescent="0.3">
      <c r="A13" s="29" t="s">
        <v>43</v>
      </c>
      <c r="B13" s="29" t="s">
        <v>124</v>
      </c>
      <c r="C13" s="30"/>
      <c r="D13" s="30"/>
    </row>
    <row r="14" spans="1:4" ht="15.75" thickBot="1" x14ac:dyDescent="0.3">
      <c r="A14" s="29" t="s">
        <v>45</v>
      </c>
      <c r="B14" s="29" t="s">
        <v>125</v>
      </c>
      <c r="C14" s="30"/>
      <c r="D14" s="30">
        <v>11</v>
      </c>
    </row>
    <row r="15" spans="1:4" ht="15.75" thickBot="1" x14ac:dyDescent="0.3">
      <c r="A15" s="29" t="s">
        <v>1</v>
      </c>
      <c r="B15" s="29" t="s">
        <v>47</v>
      </c>
      <c r="C15" s="30">
        <f>SUM(C16:C18)</f>
        <v>-8293</v>
      </c>
      <c r="D15" s="30">
        <f>SUM(D16:D18)</f>
        <v>-16157</v>
      </c>
    </row>
    <row r="16" spans="1:4" ht="15.75" thickBot="1" x14ac:dyDescent="0.3">
      <c r="A16" s="29" t="s">
        <v>48</v>
      </c>
      <c r="B16" s="29" t="s">
        <v>126</v>
      </c>
      <c r="C16" s="30">
        <f>-6336-200</f>
        <v>-6536</v>
      </c>
      <c r="D16" s="30">
        <v>-12596</v>
      </c>
    </row>
    <row r="17" spans="1:4" ht="15.75" thickBot="1" x14ac:dyDescent="0.3">
      <c r="A17" s="29" t="s">
        <v>50</v>
      </c>
      <c r="B17" s="29" t="s">
        <v>127</v>
      </c>
      <c r="C17" s="30">
        <v>-1757</v>
      </c>
      <c r="D17" s="30">
        <v>-3561</v>
      </c>
    </row>
    <row r="18" spans="1:4" ht="15.75" thickBot="1" x14ac:dyDescent="0.3">
      <c r="A18" s="29" t="s">
        <v>52</v>
      </c>
      <c r="B18" s="29" t="s">
        <v>128</v>
      </c>
      <c r="C18" s="30"/>
      <c r="D18" s="30"/>
    </row>
    <row r="19" spans="1:4" ht="15.75" thickBot="1" x14ac:dyDescent="0.3">
      <c r="A19" s="29" t="s">
        <v>1</v>
      </c>
      <c r="B19" s="29" t="s">
        <v>54</v>
      </c>
      <c r="C19" s="30">
        <f>SUM(C20:C23)</f>
        <v>-5751</v>
      </c>
      <c r="D19" s="30">
        <f>SUM(D20:D23)</f>
        <v>-11353</v>
      </c>
    </row>
    <row r="20" spans="1:4" ht="34.5" thickBot="1" x14ac:dyDescent="0.3">
      <c r="A20" s="29" t="s">
        <v>55</v>
      </c>
      <c r="B20" s="29" t="s">
        <v>129</v>
      </c>
      <c r="C20" s="30">
        <v>-5669</v>
      </c>
      <c r="D20" s="30">
        <v>-11182</v>
      </c>
    </row>
    <row r="21" spans="1:4" ht="15.75" thickBot="1" x14ac:dyDescent="0.3">
      <c r="A21" s="29" t="s">
        <v>57</v>
      </c>
      <c r="B21" s="29" t="s">
        <v>130</v>
      </c>
      <c r="C21" s="30">
        <v>-73</v>
      </c>
      <c r="D21" s="30">
        <v>-171</v>
      </c>
    </row>
    <row r="22" spans="1:4" ht="15.75" thickBot="1" x14ac:dyDescent="0.3">
      <c r="A22" s="29" t="s">
        <v>59</v>
      </c>
      <c r="B22" s="29" t="s">
        <v>131</v>
      </c>
      <c r="C22" s="30"/>
      <c r="D22" s="30"/>
    </row>
    <row r="23" spans="1:4" ht="15.75" thickBot="1" x14ac:dyDescent="0.3">
      <c r="A23" s="29" t="s">
        <v>61</v>
      </c>
      <c r="B23" s="29" t="s">
        <v>132</v>
      </c>
      <c r="C23" s="30">
        <v>-9</v>
      </c>
      <c r="D23" s="30"/>
    </row>
    <row r="24" spans="1:4" ht="15.75" thickBot="1" x14ac:dyDescent="0.3">
      <c r="A24" s="29" t="s">
        <v>1</v>
      </c>
      <c r="B24" s="29" t="s">
        <v>63</v>
      </c>
      <c r="C24" s="30">
        <f>SUM(C25:C27)</f>
        <v>-380</v>
      </c>
      <c r="D24" s="30">
        <f>SUM(D25:D27)</f>
        <v>-1642</v>
      </c>
    </row>
    <row r="25" spans="1:4" ht="15.75" thickBot="1" x14ac:dyDescent="0.3">
      <c r="A25" s="29" t="s">
        <v>64</v>
      </c>
      <c r="B25" s="29" t="s">
        <v>133</v>
      </c>
      <c r="C25" s="58">
        <v>-319</v>
      </c>
      <c r="D25" s="30">
        <v>-1536</v>
      </c>
    </row>
    <row r="26" spans="1:4" ht="15.75" thickBot="1" x14ac:dyDescent="0.3">
      <c r="A26" s="29" t="s">
        <v>66</v>
      </c>
      <c r="B26" s="29" t="s">
        <v>134</v>
      </c>
      <c r="C26" s="58">
        <f>-(45+7+9)</f>
        <v>-61</v>
      </c>
      <c r="D26" s="30">
        <v>-106</v>
      </c>
    </row>
    <row r="27" spans="1:4" ht="15.75" thickBot="1" x14ac:dyDescent="0.3">
      <c r="A27" s="29" t="s">
        <v>68</v>
      </c>
      <c r="B27" s="29" t="s">
        <v>135</v>
      </c>
      <c r="C27" s="58"/>
      <c r="D27" s="30"/>
    </row>
    <row r="28" spans="1:4" ht="15.75" thickBot="1" x14ac:dyDescent="0.3">
      <c r="A28" s="29" t="s">
        <v>1</v>
      </c>
      <c r="B28" s="29" t="s">
        <v>70</v>
      </c>
      <c r="C28" s="30"/>
      <c r="D28" s="30"/>
    </row>
    <row r="29" spans="1:4" ht="15.75" thickBot="1" x14ac:dyDescent="0.3">
      <c r="A29" s="29" t="s">
        <v>71</v>
      </c>
      <c r="B29" s="29" t="s">
        <v>72</v>
      </c>
      <c r="C29" s="30"/>
      <c r="D29" s="30"/>
    </row>
    <row r="30" spans="1:4" ht="15.75" thickBot="1" x14ac:dyDescent="0.3">
      <c r="A30" s="29" t="s">
        <v>1</v>
      </c>
      <c r="B30" s="29" t="s">
        <v>73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136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75</v>
      </c>
      <c r="B32" s="29" t="s">
        <v>137</v>
      </c>
      <c r="C32" s="30"/>
      <c r="D32" s="30"/>
    </row>
    <row r="33" spans="1:4" ht="15.75" thickBot="1" x14ac:dyDescent="0.3">
      <c r="A33" s="29" t="s">
        <v>77</v>
      </c>
      <c r="B33" s="29" t="s">
        <v>138</v>
      </c>
      <c r="C33" s="30"/>
      <c r="D33" s="30"/>
    </row>
    <row r="34" spans="1:4" ht="15.75" thickBot="1" x14ac:dyDescent="0.3">
      <c r="A34" s="29" t="s">
        <v>79</v>
      </c>
      <c r="B34" s="29" t="s">
        <v>139</v>
      </c>
      <c r="C34" s="30"/>
      <c r="D34" s="30"/>
    </row>
    <row r="35" spans="1:4" ht="15.75" thickBot="1" x14ac:dyDescent="0.3">
      <c r="A35" s="29" t="s">
        <v>1</v>
      </c>
      <c r="B35" s="29" t="s">
        <v>140</v>
      </c>
      <c r="C35" s="30">
        <f>SUM(C36:C38)</f>
        <v>0</v>
      </c>
      <c r="D35" s="30">
        <f>SUM(D36:D38)</f>
        <v>0</v>
      </c>
    </row>
    <row r="36" spans="1:4" ht="15.75" thickBot="1" x14ac:dyDescent="0.3">
      <c r="A36" s="29" t="s">
        <v>82</v>
      </c>
      <c r="B36" s="29" t="s">
        <v>137</v>
      </c>
      <c r="C36" s="30"/>
      <c r="D36" s="30"/>
    </row>
    <row r="37" spans="1:4" ht="15.75" thickBot="1" x14ac:dyDescent="0.3">
      <c r="A37" s="29" t="s">
        <v>83</v>
      </c>
      <c r="B37" s="29" t="s">
        <v>138</v>
      </c>
      <c r="C37" s="30"/>
      <c r="D37" s="30"/>
    </row>
    <row r="38" spans="1:4" ht="15.75" thickBot="1" x14ac:dyDescent="0.3">
      <c r="A38" s="29" t="s">
        <v>84</v>
      </c>
      <c r="B38" s="29" t="s">
        <v>139</v>
      </c>
      <c r="C38" s="30"/>
      <c r="D38" s="30"/>
    </row>
    <row r="39" spans="1:4" ht="15.75" thickBot="1" x14ac:dyDescent="0.3">
      <c r="A39" s="29" t="s">
        <v>141</v>
      </c>
      <c r="B39" s="29" t="s">
        <v>86</v>
      </c>
      <c r="C39" s="30"/>
      <c r="D39" s="30"/>
    </row>
    <row r="40" spans="1:4" ht="15.75" thickBot="1" x14ac:dyDescent="0.3">
      <c r="A40" s="29" t="s">
        <v>141</v>
      </c>
      <c r="B40" s="29" t="s">
        <v>87</v>
      </c>
      <c r="C40" s="30">
        <f>SUM(C41:C42)</f>
        <v>0</v>
      </c>
      <c r="D40" s="30">
        <f>SUM(D41:D42)</f>
        <v>-169</v>
      </c>
    </row>
    <row r="41" spans="1:4" ht="15.75" thickBot="1" x14ac:dyDescent="0.3">
      <c r="A41" s="29" t="s">
        <v>88</v>
      </c>
      <c r="B41" s="29" t="s">
        <v>142</v>
      </c>
      <c r="C41" s="30"/>
      <c r="D41" s="30">
        <v>-172</v>
      </c>
    </row>
    <row r="42" spans="1:4" ht="15.75" thickBot="1" x14ac:dyDescent="0.3">
      <c r="A42" s="29" t="s">
        <v>90</v>
      </c>
      <c r="B42" s="29" t="s">
        <v>143</v>
      </c>
      <c r="C42" s="30"/>
      <c r="D42" s="30">
        <v>3</v>
      </c>
    </row>
    <row r="43" spans="1:4" ht="15.75" thickBot="1" x14ac:dyDescent="0.3">
      <c r="A43" s="31" t="s">
        <v>1</v>
      </c>
      <c r="B43" s="31" t="s">
        <v>92</v>
      </c>
      <c r="C43" s="32">
        <f>C4+C5+C6+C7+C12+C15+C19+C24+C28+C29+C30+C39+C40</f>
        <v>1562</v>
      </c>
      <c r="D43" s="32">
        <f>D4+D5+D6+D7+D12+D15+D19+D24+D28+D29+D30+D39+D40</f>
        <v>1987</v>
      </c>
    </row>
    <row r="44" spans="1:4" ht="15.75" thickBot="1" x14ac:dyDescent="0.3">
      <c r="A44" s="29" t="s">
        <v>1</v>
      </c>
      <c r="B44" s="29" t="s">
        <v>93</v>
      </c>
      <c r="C44" s="30">
        <f>SUM(C45:C46)</f>
        <v>132</v>
      </c>
      <c r="D44" s="30">
        <f>SUM(D45:D46)</f>
        <v>550</v>
      </c>
    </row>
    <row r="45" spans="1:4" ht="15.75" thickBot="1" x14ac:dyDescent="0.3">
      <c r="A45" s="29" t="s">
        <v>94</v>
      </c>
      <c r="B45" s="29" t="s">
        <v>144</v>
      </c>
      <c r="C45" s="30"/>
      <c r="D45" s="30">
        <v>229</v>
      </c>
    </row>
    <row r="46" spans="1:4" ht="15.75" thickBot="1" x14ac:dyDescent="0.3">
      <c r="A46" s="29" t="s">
        <v>96</v>
      </c>
      <c r="B46" s="29" t="s">
        <v>145</v>
      </c>
      <c r="C46" s="30">
        <v>132</v>
      </c>
      <c r="D46" s="30">
        <v>321</v>
      </c>
    </row>
    <row r="47" spans="1:4" ht="15.75" thickBot="1" x14ac:dyDescent="0.3">
      <c r="A47" s="29" t="s">
        <v>1</v>
      </c>
      <c r="B47" s="29" t="s">
        <v>98</v>
      </c>
      <c r="C47" s="30">
        <f>SUM(C48:C50)</f>
        <v>-15</v>
      </c>
      <c r="D47" s="30">
        <f>SUM(D48:D50)</f>
        <v>-37</v>
      </c>
    </row>
    <row r="48" spans="1:4" ht="45.75" thickBot="1" x14ac:dyDescent="0.3">
      <c r="A48" s="29" t="s">
        <v>99</v>
      </c>
      <c r="B48" s="29" t="s">
        <v>146</v>
      </c>
      <c r="C48" s="30"/>
      <c r="D48" s="30"/>
    </row>
    <row r="49" spans="1:4" ht="57" thickBot="1" x14ac:dyDescent="0.3">
      <c r="A49" s="29" t="s">
        <v>101</v>
      </c>
      <c r="B49" s="29" t="s">
        <v>147</v>
      </c>
      <c r="C49" s="30">
        <v>-15</v>
      </c>
      <c r="D49" s="30">
        <v>-37</v>
      </c>
    </row>
    <row r="50" spans="1:4" ht="15.75" thickBot="1" x14ac:dyDescent="0.3">
      <c r="A50" s="29" t="s">
        <v>103</v>
      </c>
      <c r="B50" s="29" t="s">
        <v>148</v>
      </c>
      <c r="C50" s="30"/>
      <c r="D50" s="30"/>
    </row>
    <row r="51" spans="1:4" ht="15.75" thickBot="1" x14ac:dyDescent="0.3">
      <c r="A51" s="29" t="s">
        <v>105</v>
      </c>
      <c r="B51" s="29" t="s">
        <v>106</v>
      </c>
      <c r="C51" s="30"/>
      <c r="D51" s="30"/>
    </row>
    <row r="52" spans="1:4" ht="15.75" thickBot="1" x14ac:dyDescent="0.3">
      <c r="A52" s="29" t="s">
        <v>107</v>
      </c>
      <c r="B52" s="29" t="s">
        <v>108</v>
      </c>
      <c r="C52" s="30"/>
      <c r="D52" s="30"/>
    </row>
    <row r="53" spans="1:4" ht="23.25" thickBot="1" x14ac:dyDescent="0.3">
      <c r="A53" s="29" t="s">
        <v>109</v>
      </c>
      <c r="B53" s="29" t="s">
        <v>110</v>
      </c>
      <c r="C53" s="30"/>
      <c r="D53" s="30"/>
    </row>
    <row r="54" spans="1:4" ht="15.75" thickBot="1" x14ac:dyDescent="0.3">
      <c r="A54" s="29" t="s">
        <v>1</v>
      </c>
      <c r="B54" s="29" t="s">
        <v>111</v>
      </c>
      <c r="C54" s="30"/>
      <c r="D54" s="30"/>
    </row>
    <row r="55" spans="1:4" ht="15.75" thickBot="1" x14ac:dyDescent="0.3">
      <c r="A55" s="31" t="s">
        <v>1</v>
      </c>
      <c r="B55" s="31" t="s">
        <v>112</v>
      </c>
      <c r="C55" s="32">
        <f>C44+C47+C51+C52+C53+C54</f>
        <v>117</v>
      </c>
      <c r="D55" s="32">
        <f>D44+D47+D51+D52+D53+D54</f>
        <v>513</v>
      </c>
    </row>
    <row r="56" spans="1:4" ht="15.75" thickBot="1" x14ac:dyDescent="0.3">
      <c r="A56" s="31" t="s">
        <v>1</v>
      </c>
      <c r="B56" s="31" t="s">
        <v>113</v>
      </c>
      <c r="C56" s="32">
        <f>C43+C55</f>
        <v>1679</v>
      </c>
      <c r="D56" s="32">
        <f>D43+D55</f>
        <v>2500</v>
      </c>
    </row>
    <row r="57" spans="1:4" ht="15.75" thickBot="1" x14ac:dyDescent="0.3">
      <c r="A57" s="29" t="s">
        <v>114</v>
      </c>
      <c r="B57" s="29" t="s">
        <v>115</v>
      </c>
      <c r="C57" s="30"/>
      <c r="D57" s="30">
        <v>-482</v>
      </c>
    </row>
    <row r="58" spans="1:4" ht="23.25" thickBot="1" x14ac:dyDescent="0.3">
      <c r="A58" s="31" t="s">
        <v>1</v>
      </c>
      <c r="B58" s="31" t="s">
        <v>116</v>
      </c>
      <c r="C58" s="32">
        <f>C56+C57</f>
        <v>1679</v>
      </c>
      <c r="D58" s="32">
        <f>D56+D57</f>
        <v>2018</v>
      </c>
    </row>
    <row r="59" spans="1:4" ht="15.75" thickBot="1" x14ac:dyDescent="0.3">
      <c r="A59" s="25"/>
      <c r="B59" s="25" t="s">
        <v>117</v>
      </c>
      <c r="C59" s="28">
        <f>C60</f>
        <v>0</v>
      </c>
      <c r="D59" s="28">
        <f>D60</f>
        <v>0</v>
      </c>
    </row>
    <row r="60" spans="1:4" ht="15.75" thickBot="1" x14ac:dyDescent="0.3">
      <c r="A60" s="29" t="s">
        <v>1</v>
      </c>
      <c r="B60" s="29" t="s">
        <v>118</v>
      </c>
      <c r="C60" s="30"/>
      <c r="D60" s="30"/>
    </row>
    <row r="61" spans="1:4" ht="15.75" thickBot="1" x14ac:dyDescent="0.3">
      <c r="A61" s="29" t="s">
        <v>1</v>
      </c>
      <c r="B61" s="29" t="s">
        <v>119</v>
      </c>
      <c r="C61" s="30">
        <f>C58+C60</f>
        <v>1679</v>
      </c>
      <c r="D61" s="30">
        <f>D58+D60</f>
        <v>2018</v>
      </c>
    </row>
    <row r="63" spans="1:4" x14ac:dyDescent="0.25">
      <c r="A63" s="33" t="s">
        <v>149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9" customFormat="1" ht="39.75" customHeight="1" thickBot="1" x14ac:dyDescent="0.3">
      <c r="A1" s="59" t="s">
        <v>20</v>
      </c>
      <c r="B1" s="60"/>
      <c r="C1" s="60"/>
      <c r="D1" s="61"/>
    </row>
    <row r="2" spans="1:4" s="9" customFormat="1" ht="19.5" customHeight="1" thickBot="1" x14ac:dyDescent="0.3">
      <c r="A2" s="62"/>
      <c r="B2" s="63"/>
      <c r="C2" s="63"/>
      <c r="D2" s="64"/>
    </row>
    <row r="3" spans="1:4" s="9" customFormat="1" ht="19.5" customHeight="1" thickBot="1" x14ac:dyDescent="0.3">
      <c r="A3" s="65"/>
      <c r="B3" s="66"/>
      <c r="C3" s="66"/>
      <c r="D3" s="66"/>
    </row>
    <row r="4" spans="1:4" ht="19.5" customHeight="1" thickBot="1" x14ac:dyDescent="0.3">
      <c r="A4" s="67" t="s">
        <v>21</v>
      </c>
      <c r="B4" s="67"/>
      <c r="C4" s="67"/>
      <c r="D4" s="67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/>
      <c r="D7" s="16"/>
    </row>
    <row r="8" spans="1:4" x14ac:dyDescent="0.25">
      <c r="A8" s="15" t="s">
        <v>29</v>
      </c>
      <c r="B8" s="15" t="s">
        <v>30</v>
      </c>
      <c r="C8" s="16"/>
      <c r="D8" s="16"/>
    </row>
    <row r="9" spans="1:4" x14ac:dyDescent="0.25">
      <c r="A9" s="15" t="s">
        <v>31</v>
      </c>
      <c r="B9" s="15" t="s">
        <v>32</v>
      </c>
      <c r="C9" s="16"/>
      <c r="D9" s="16"/>
    </row>
    <row r="10" spans="1:4" x14ac:dyDescent="0.25">
      <c r="A10" s="15"/>
      <c r="B10" s="15" t="s">
        <v>33</v>
      </c>
      <c r="C10" s="17">
        <f>ROUND(SUM(C11:C14),2)</f>
        <v>0</v>
      </c>
      <c r="D10" s="17">
        <f>ROUND(SUM(D11:D14),2)</f>
        <v>0</v>
      </c>
    </row>
    <row r="11" spans="1:4" x14ac:dyDescent="0.25">
      <c r="A11" s="15" t="s">
        <v>34</v>
      </c>
      <c r="B11" s="15" t="s">
        <v>35</v>
      </c>
      <c r="C11" s="16"/>
      <c r="D11" s="16"/>
    </row>
    <row r="12" spans="1:4" ht="22.5" x14ac:dyDescent="0.25">
      <c r="A12" s="15" t="s">
        <v>36</v>
      </c>
      <c r="B12" s="15" t="s">
        <v>37</v>
      </c>
      <c r="C12" s="16">
        <v>0</v>
      </c>
      <c r="D12" s="16"/>
    </row>
    <row r="13" spans="1:4" x14ac:dyDescent="0.25">
      <c r="A13" s="15" t="s">
        <v>38</v>
      </c>
      <c r="B13" s="15" t="s">
        <v>39</v>
      </c>
      <c r="C13" s="16"/>
      <c r="D13" s="16"/>
    </row>
    <row r="14" spans="1:4" x14ac:dyDescent="0.25">
      <c r="A14" s="15" t="s">
        <v>40</v>
      </c>
      <c r="B14" s="15" t="s">
        <v>41</v>
      </c>
      <c r="C14" s="16"/>
      <c r="D14" s="16"/>
    </row>
    <row r="15" spans="1:4" x14ac:dyDescent="0.25">
      <c r="A15" s="15"/>
      <c r="B15" s="15" t="s">
        <v>42</v>
      </c>
      <c r="C15" s="17">
        <f>ROUND(SUM(C16:C17),2)</f>
        <v>0</v>
      </c>
      <c r="D15" s="17">
        <f>ROUND(SUM(D16:D17),2)</f>
        <v>0</v>
      </c>
    </row>
    <row r="16" spans="1:4" x14ac:dyDescent="0.25">
      <c r="A16" s="15" t="s">
        <v>43</v>
      </c>
      <c r="B16" s="15" t="s">
        <v>44</v>
      </c>
      <c r="C16" s="16"/>
      <c r="D16" s="16"/>
    </row>
    <row r="17" spans="1:4" x14ac:dyDescent="0.25">
      <c r="A17" s="15" t="s">
        <v>45</v>
      </c>
      <c r="B17" s="15" t="s">
        <v>46</v>
      </c>
      <c r="C17" s="16"/>
      <c r="D17" s="16"/>
    </row>
    <row r="18" spans="1:4" x14ac:dyDescent="0.25">
      <c r="A18" s="15"/>
      <c r="B18" s="15" t="s">
        <v>47</v>
      </c>
      <c r="C18" s="17">
        <f>ROUND(SUM(C19:C21),2)</f>
        <v>-259</v>
      </c>
      <c r="D18" s="17">
        <f>ROUND(SUM(D19:D21),2)</f>
        <v>-109</v>
      </c>
    </row>
    <row r="19" spans="1:4" x14ac:dyDescent="0.25">
      <c r="A19" s="15" t="s">
        <v>48</v>
      </c>
      <c r="B19" s="15" t="s">
        <v>49</v>
      </c>
      <c r="C19" s="16">
        <v>-206</v>
      </c>
      <c r="D19" s="16">
        <v>-90</v>
      </c>
    </row>
    <row r="20" spans="1:4" x14ac:dyDescent="0.25">
      <c r="A20" s="15" t="s">
        <v>50</v>
      </c>
      <c r="B20" s="15" t="s">
        <v>51</v>
      </c>
      <c r="C20" s="16">
        <v>-53</v>
      </c>
      <c r="D20" s="16">
        <v>-19</v>
      </c>
    </row>
    <row r="21" spans="1:4" x14ac:dyDescent="0.25">
      <c r="A21" s="15" t="s">
        <v>52</v>
      </c>
      <c r="B21" s="15" t="s">
        <v>53</v>
      </c>
      <c r="C21" s="16"/>
      <c r="D21" s="16"/>
    </row>
    <row r="22" spans="1:4" x14ac:dyDescent="0.25">
      <c r="A22" s="15"/>
      <c r="B22" s="15" t="s">
        <v>54</v>
      </c>
      <c r="C22" s="17">
        <f>ROUND(SUM(C23:C26),2)</f>
        <v>-321</v>
      </c>
      <c r="D22" s="17">
        <f>ROUND(SUM(D23:D26),2)</f>
        <v>-434</v>
      </c>
    </row>
    <row r="23" spans="1:4" ht="22.5" x14ac:dyDescent="0.25">
      <c r="A23" s="15" t="s">
        <v>55</v>
      </c>
      <c r="B23" s="15" t="s">
        <v>56</v>
      </c>
      <c r="C23" s="16">
        <v>-321</v>
      </c>
      <c r="D23" s="16">
        <v>-434</v>
      </c>
    </row>
    <row r="24" spans="1:4" x14ac:dyDescent="0.25">
      <c r="A24" s="15" t="s">
        <v>57</v>
      </c>
      <c r="B24" s="15" t="s">
        <v>58</v>
      </c>
      <c r="C24" s="16"/>
      <c r="D24" s="16" t="s">
        <v>1</v>
      </c>
    </row>
    <row r="25" spans="1:4" x14ac:dyDescent="0.25">
      <c r="A25" s="15" t="s">
        <v>59</v>
      </c>
      <c r="B25" s="15" t="s">
        <v>60</v>
      </c>
      <c r="C25" s="16"/>
      <c r="D25" s="16"/>
    </row>
    <row r="26" spans="1:4" x14ac:dyDescent="0.25">
      <c r="A26" s="15" t="s">
        <v>61</v>
      </c>
      <c r="B26" s="15" t="s">
        <v>62</v>
      </c>
      <c r="C26" s="16"/>
      <c r="D26" s="16"/>
    </row>
    <row r="27" spans="1:4" x14ac:dyDescent="0.25">
      <c r="A27" s="15"/>
      <c r="B27" s="15" t="s">
        <v>63</v>
      </c>
      <c r="C27" s="17">
        <f>ROUND(SUM(C28:C30),2)</f>
        <v>0</v>
      </c>
      <c r="D27" s="17">
        <f>ROUND(SUM(D28:D30),2)</f>
        <v>0</v>
      </c>
    </row>
    <row r="28" spans="1:4" x14ac:dyDescent="0.25">
      <c r="A28" s="15" t="s">
        <v>64</v>
      </c>
      <c r="B28" s="15" t="s">
        <v>65</v>
      </c>
      <c r="C28" s="16"/>
      <c r="D28" s="16"/>
    </row>
    <row r="29" spans="1:4" x14ac:dyDescent="0.25">
      <c r="A29" s="15" t="s">
        <v>66</v>
      </c>
      <c r="B29" s="15" t="s">
        <v>67</v>
      </c>
      <c r="C29" s="16"/>
      <c r="D29" s="16"/>
    </row>
    <row r="30" spans="1:4" x14ac:dyDescent="0.25">
      <c r="A30" s="15" t="s">
        <v>68</v>
      </c>
      <c r="B30" s="15" t="s">
        <v>69</v>
      </c>
      <c r="C30" s="16"/>
      <c r="D30" s="16"/>
    </row>
    <row r="31" spans="1:4" x14ac:dyDescent="0.25">
      <c r="A31" s="15"/>
      <c r="B31" s="15" t="s">
        <v>70</v>
      </c>
      <c r="C31" s="16"/>
      <c r="D31" s="16"/>
    </row>
    <row r="32" spans="1:4" x14ac:dyDescent="0.25">
      <c r="A32" s="15" t="s">
        <v>71</v>
      </c>
      <c r="B32" s="15" t="s">
        <v>72</v>
      </c>
      <c r="C32" s="16"/>
      <c r="D32" s="16"/>
    </row>
    <row r="33" spans="1:4" x14ac:dyDescent="0.25">
      <c r="A33" s="15"/>
      <c r="B33" s="15" t="s">
        <v>73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/>
      <c r="D35" s="16"/>
    </row>
    <row r="36" spans="1:4" x14ac:dyDescent="0.25">
      <c r="A36" s="15" t="s">
        <v>77</v>
      </c>
      <c r="B36" s="15" t="s">
        <v>78</v>
      </c>
      <c r="C36" s="16"/>
      <c r="D36" s="16"/>
    </row>
    <row r="37" spans="1:4" x14ac:dyDescent="0.25">
      <c r="A37" s="15" t="s">
        <v>79</v>
      </c>
      <c r="B37" s="15" t="s">
        <v>80</v>
      </c>
      <c r="C37" s="16"/>
      <c r="D37" s="16"/>
    </row>
    <row r="38" spans="1:4" x14ac:dyDescent="0.25">
      <c r="A38" s="15"/>
      <c r="B38" s="15" t="s">
        <v>81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82</v>
      </c>
      <c r="B39" s="15" t="s">
        <v>76</v>
      </c>
      <c r="C39" s="16"/>
      <c r="D39" s="16"/>
    </row>
    <row r="40" spans="1:4" x14ac:dyDescent="0.25">
      <c r="A40" s="15" t="s">
        <v>83</v>
      </c>
      <c r="B40" s="15" t="s">
        <v>78</v>
      </c>
      <c r="C40" s="16"/>
      <c r="D40" s="16"/>
    </row>
    <row r="41" spans="1:4" x14ac:dyDescent="0.25">
      <c r="A41" s="15" t="s">
        <v>84</v>
      </c>
      <c r="B41" s="15" t="s">
        <v>80</v>
      </c>
      <c r="C41" s="16"/>
      <c r="D41" s="16"/>
    </row>
    <row r="42" spans="1:4" x14ac:dyDescent="0.25">
      <c r="A42" s="15" t="s">
        <v>85</v>
      </c>
      <c r="B42" s="15" t="s">
        <v>86</v>
      </c>
      <c r="C42" s="16"/>
      <c r="D42" s="16"/>
    </row>
    <row r="43" spans="1:4" x14ac:dyDescent="0.25">
      <c r="A43" s="15" t="s">
        <v>85</v>
      </c>
      <c r="B43" s="15" t="s">
        <v>87</v>
      </c>
      <c r="C43" s="17">
        <f>ROUND(SUM(C44:C45),2)</f>
        <v>8</v>
      </c>
      <c r="D43" s="17">
        <f>ROUND(SUM(D44:D45),2)</f>
        <v>0</v>
      </c>
    </row>
    <row r="44" spans="1:4" x14ac:dyDescent="0.25">
      <c r="A44" s="15" t="s">
        <v>88</v>
      </c>
      <c r="B44" s="15" t="s">
        <v>89</v>
      </c>
      <c r="C44" s="16"/>
      <c r="D44" s="16"/>
    </row>
    <row r="45" spans="1:4" x14ac:dyDescent="0.25">
      <c r="A45" s="15" t="s">
        <v>90</v>
      </c>
      <c r="B45" s="15" t="s">
        <v>91</v>
      </c>
      <c r="C45" s="16">
        <v>8</v>
      </c>
      <c r="D45" s="16"/>
    </row>
    <row r="46" spans="1:4" x14ac:dyDescent="0.25">
      <c r="A46" s="18"/>
      <c r="B46" s="18" t="s">
        <v>92</v>
      </c>
      <c r="C46" s="19">
        <f>ROUND(SUM(C43,C42,C33,C32,C31,C27,C22,C18,C15,C10,C9,C8,C7),2)</f>
        <v>-572</v>
      </c>
      <c r="D46" s="19">
        <f>ROUND(SUM(D43,D42,D33,D32,D31,D27,D22,D18,D15,D10,D9,D8,D7),2)</f>
        <v>-543</v>
      </c>
    </row>
    <row r="47" spans="1:4" x14ac:dyDescent="0.25">
      <c r="A47" s="15"/>
      <c r="B47" s="15" t="s">
        <v>93</v>
      </c>
      <c r="C47" s="17">
        <f>ROUND(SUM(C48:C49),2)</f>
        <v>6</v>
      </c>
      <c r="D47" s="17">
        <f>ROUND(SUM(D48:D49),2)</f>
        <v>0</v>
      </c>
    </row>
    <row r="48" spans="1:4" x14ac:dyDescent="0.25">
      <c r="A48" s="15" t="s">
        <v>94</v>
      </c>
      <c r="B48" s="15" t="s">
        <v>95</v>
      </c>
      <c r="C48" s="16"/>
      <c r="D48" s="16"/>
    </row>
    <row r="49" spans="1:4" x14ac:dyDescent="0.25">
      <c r="A49" s="15" t="s">
        <v>96</v>
      </c>
      <c r="B49" s="15" t="s">
        <v>97</v>
      </c>
      <c r="C49" s="16">
        <v>6</v>
      </c>
      <c r="D49" s="16"/>
    </row>
    <row r="50" spans="1:4" x14ac:dyDescent="0.25">
      <c r="A50" s="15"/>
      <c r="B50" s="15" t="s">
        <v>98</v>
      </c>
      <c r="C50" s="17">
        <f>ROUND(SUM(C51:C53),2)</f>
        <v>0</v>
      </c>
      <c r="D50" s="17">
        <f>ROUND(SUM(D51:D53),2)</f>
        <v>0</v>
      </c>
    </row>
    <row r="51" spans="1:4" ht="33.75" x14ac:dyDescent="0.25">
      <c r="A51" s="15" t="s">
        <v>99</v>
      </c>
      <c r="B51" s="15" t="s">
        <v>100</v>
      </c>
      <c r="C51" s="16"/>
      <c r="D51" s="16"/>
    </row>
    <row r="52" spans="1:4" ht="33.75" x14ac:dyDescent="0.25">
      <c r="A52" s="15" t="s">
        <v>101</v>
      </c>
      <c r="B52" s="15" t="s">
        <v>102</v>
      </c>
      <c r="C52" s="16"/>
      <c r="D52" s="16"/>
    </row>
    <row r="53" spans="1:4" x14ac:dyDescent="0.25">
      <c r="A53" s="15" t="s">
        <v>103</v>
      </c>
      <c r="B53" s="15" t="s">
        <v>104</v>
      </c>
      <c r="C53" s="16"/>
      <c r="D53" s="16"/>
    </row>
    <row r="54" spans="1:4" x14ac:dyDescent="0.25">
      <c r="A54" s="15" t="s">
        <v>105</v>
      </c>
      <c r="B54" s="15" t="s">
        <v>106</v>
      </c>
      <c r="C54" s="16"/>
      <c r="D54" s="16"/>
    </row>
    <row r="55" spans="1:4" x14ac:dyDescent="0.25">
      <c r="A55" s="15" t="s">
        <v>107</v>
      </c>
      <c r="B55" s="15" t="s">
        <v>108</v>
      </c>
      <c r="C55" s="16"/>
      <c r="D55" s="16"/>
    </row>
    <row r="56" spans="1:4" ht="22.5" x14ac:dyDescent="0.25">
      <c r="A56" s="15" t="s">
        <v>109</v>
      </c>
      <c r="B56" s="15" t="s">
        <v>110</v>
      </c>
      <c r="C56" s="16"/>
      <c r="D56" s="16"/>
    </row>
    <row r="57" spans="1:4" x14ac:dyDescent="0.25">
      <c r="A57" s="15"/>
      <c r="B57" s="15" t="s">
        <v>111</v>
      </c>
      <c r="C57" s="16"/>
      <c r="D57" s="16"/>
    </row>
    <row r="58" spans="1:4" x14ac:dyDescent="0.25">
      <c r="A58" s="18"/>
      <c r="B58" s="18" t="s">
        <v>112</v>
      </c>
      <c r="C58" s="19">
        <f>ROUND(SUM(C57,C56,C55,C54,C50,C47),2)</f>
        <v>6</v>
      </c>
      <c r="D58" s="19">
        <f>ROUND(SUM(D57,D56,D55,D54,D50,D47),2)</f>
        <v>0</v>
      </c>
    </row>
    <row r="59" spans="1:4" x14ac:dyDescent="0.25">
      <c r="A59" s="18"/>
      <c r="B59" s="18" t="s">
        <v>113</v>
      </c>
      <c r="C59" s="19">
        <f>ROUND(SUM(C58,C46),2)</f>
        <v>-566</v>
      </c>
      <c r="D59" s="19">
        <f>ROUND(SUM(D58,D46),2)</f>
        <v>-543</v>
      </c>
    </row>
    <row r="60" spans="1:4" x14ac:dyDescent="0.25">
      <c r="A60" s="15" t="s">
        <v>114</v>
      </c>
      <c r="B60" s="15" t="s">
        <v>115</v>
      </c>
      <c r="C60" s="16"/>
      <c r="D60" s="16"/>
    </row>
    <row r="61" spans="1:4" ht="22.5" x14ac:dyDescent="0.25">
      <c r="A61" s="20"/>
      <c r="B61" s="20" t="s">
        <v>116</v>
      </c>
      <c r="C61" s="19">
        <f>ROUND(SUM(C59,C60),2)</f>
        <v>-566</v>
      </c>
      <c r="D61" s="19">
        <f>ROUND(SUM(D59,D60),2)</f>
        <v>-543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f>ROUND(SUM(C61,C63),2)</f>
        <v>-566</v>
      </c>
      <c r="D64" s="17">
        <f>ROUND(SUM(D61,D63),2)</f>
        <v>-543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794E-4E7C-41CF-BA3E-D619F605604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8" t="s">
        <v>21</v>
      </c>
      <c r="B1" s="68"/>
      <c r="C1" s="68"/>
      <c r="D1" s="68"/>
    </row>
    <row r="2" spans="1:4" ht="20.25" thickBot="1" x14ac:dyDescent="0.3">
      <c r="A2" s="25"/>
      <c r="B2" s="26" t="s">
        <v>14</v>
      </c>
      <c r="C2" s="27">
        <v>45838</v>
      </c>
      <c r="D2" s="27">
        <v>45657</v>
      </c>
    </row>
    <row r="3" spans="1:4" ht="15.75" thickBot="1" x14ac:dyDescent="0.3">
      <c r="A3" s="25"/>
      <c r="B3" s="25" t="s">
        <v>26</v>
      </c>
      <c r="C3" s="28">
        <f>C58</f>
        <v>24</v>
      </c>
      <c r="D3" s="28">
        <f>D58</f>
        <v>-83</v>
      </c>
    </row>
    <row r="4" spans="1:4" ht="23.25" thickBot="1" x14ac:dyDescent="0.3">
      <c r="A4" s="29" t="s">
        <v>27</v>
      </c>
      <c r="B4" s="29" t="s">
        <v>28</v>
      </c>
      <c r="C4" s="30">
        <v>1072</v>
      </c>
      <c r="D4" s="30">
        <v>4625</v>
      </c>
    </row>
    <row r="5" spans="1:4" ht="15.75" thickBot="1" x14ac:dyDescent="0.3">
      <c r="A5" s="29" t="s">
        <v>29</v>
      </c>
      <c r="B5" s="29" t="s">
        <v>30</v>
      </c>
      <c r="C5" s="30"/>
      <c r="D5" s="30"/>
    </row>
    <row r="6" spans="1:4" ht="15.75" thickBot="1" x14ac:dyDescent="0.3">
      <c r="A6" s="29" t="s">
        <v>31</v>
      </c>
      <c r="B6" s="29" t="s">
        <v>32</v>
      </c>
      <c r="C6" s="30"/>
      <c r="D6" s="30"/>
    </row>
    <row r="7" spans="1:4" ht="15.75" thickBot="1" x14ac:dyDescent="0.3">
      <c r="A7" s="29" t="s">
        <v>1</v>
      </c>
      <c r="B7" s="29" t="s">
        <v>33</v>
      </c>
      <c r="C7" s="30">
        <f>SUM(C8:C11)</f>
        <v>0</v>
      </c>
      <c r="D7" s="30">
        <f>SUM(D8:D11)</f>
        <v>-2423</v>
      </c>
    </row>
    <row r="8" spans="1:4" ht="15.75" thickBot="1" x14ac:dyDescent="0.3">
      <c r="A8" s="29" t="s">
        <v>34</v>
      </c>
      <c r="B8" s="29" t="s">
        <v>120</v>
      </c>
      <c r="C8" s="30"/>
      <c r="D8" s="30"/>
    </row>
    <row r="9" spans="1:4" ht="34.5" thickBot="1" x14ac:dyDescent="0.3">
      <c r="A9" s="29" t="s">
        <v>36</v>
      </c>
      <c r="B9" s="29" t="s">
        <v>121</v>
      </c>
      <c r="C9" s="30"/>
      <c r="D9" s="30">
        <v>-2423</v>
      </c>
    </row>
    <row r="10" spans="1:4" ht="15.75" thickBot="1" x14ac:dyDescent="0.3">
      <c r="A10" s="29" t="s">
        <v>38</v>
      </c>
      <c r="B10" s="29" t="s">
        <v>122</v>
      </c>
      <c r="C10" s="30"/>
      <c r="D10" s="30"/>
    </row>
    <row r="11" spans="1:4" ht="23.25" thickBot="1" x14ac:dyDescent="0.3">
      <c r="A11" s="29" t="s">
        <v>40</v>
      </c>
      <c r="B11" s="29" t="s">
        <v>123</v>
      </c>
      <c r="C11" s="30"/>
      <c r="D11" s="30"/>
    </row>
    <row r="12" spans="1:4" ht="15.75" thickBot="1" x14ac:dyDescent="0.3">
      <c r="A12" s="29" t="s">
        <v>1</v>
      </c>
      <c r="B12" s="29" t="s">
        <v>42</v>
      </c>
      <c r="C12" s="30">
        <f>SUM(C13:C14)</f>
        <v>0</v>
      </c>
      <c r="D12" s="30">
        <f>SUM(D13:D14)</f>
        <v>0</v>
      </c>
    </row>
    <row r="13" spans="1:4" ht="15.75" thickBot="1" x14ac:dyDescent="0.3">
      <c r="A13" s="29" t="s">
        <v>43</v>
      </c>
      <c r="B13" s="29" t="s">
        <v>124</v>
      </c>
      <c r="C13" s="30"/>
      <c r="D13" s="30"/>
    </row>
    <row r="14" spans="1:4" ht="15.75" thickBot="1" x14ac:dyDescent="0.3">
      <c r="A14" s="29" t="s">
        <v>45</v>
      </c>
      <c r="B14" s="29" t="s">
        <v>125</v>
      </c>
      <c r="C14" s="30"/>
      <c r="D14" s="30"/>
    </row>
    <row r="15" spans="1:4" ht="15.75" thickBot="1" x14ac:dyDescent="0.3">
      <c r="A15" s="29" t="s">
        <v>1</v>
      </c>
      <c r="B15" s="29" t="s">
        <v>47</v>
      </c>
      <c r="C15" s="30">
        <f>SUM(C16:C18)</f>
        <v>-112</v>
      </c>
      <c r="D15" s="30">
        <f>SUM(D16:D18)</f>
        <v>-190</v>
      </c>
    </row>
    <row r="16" spans="1:4" ht="15.75" thickBot="1" x14ac:dyDescent="0.3">
      <c r="A16" s="29" t="s">
        <v>48</v>
      </c>
      <c r="B16" s="29" t="s">
        <v>126</v>
      </c>
      <c r="C16" s="30">
        <v>-90</v>
      </c>
      <c r="D16" s="30">
        <v>-157</v>
      </c>
    </row>
    <row r="17" spans="1:4" ht="15.75" thickBot="1" x14ac:dyDescent="0.3">
      <c r="A17" s="29" t="s">
        <v>50</v>
      </c>
      <c r="B17" s="29" t="s">
        <v>127</v>
      </c>
      <c r="C17" s="30">
        <v>-22</v>
      </c>
      <c r="D17" s="30">
        <v>-33</v>
      </c>
    </row>
    <row r="18" spans="1:4" ht="15.75" thickBot="1" x14ac:dyDescent="0.3">
      <c r="A18" s="29" t="s">
        <v>52</v>
      </c>
      <c r="B18" s="29" t="s">
        <v>128</v>
      </c>
      <c r="C18" s="30"/>
      <c r="D18" s="30"/>
    </row>
    <row r="19" spans="1:4" ht="15.75" thickBot="1" x14ac:dyDescent="0.3">
      <c r="A19" s="29" t="s">
        <v>1</v>
      </c>
      <c r="B19" s="29" t="s">
        <v>54</v>
      </c>
      <c r="C19" s="30">
        <f>SUM(C20:C23)</f>
        <v>-873</v>
      </c>
      <c r="D19" s="30">
        <f>SUM(D20:D23)</f>
        <v>-2074</v>
      </c>
    </row>
    <row r="20" spans="1:4" ht="34.5" thickBot="1" x14ac:dyDescent="0.3">
      <c r="A20" s="29" t="s">
        <v>55</v>
      </c>
      <c r="B20" s="29" t="s">
        <v>129</v>
      </c>
      <c r="C20" s="30">
        <v>-829</v>
      </c>
      <c r="D20" s="30">
        <v>-2047</v>
      </c>
    </row>
    <row r="21" spans="1:4" ht="15.75" thickBot="1" x14ac:dyDescent="0.3">
      <c r="A21" s="29" t="s">
        <v>57</v>
      </c>
      <c r="B21" s="29" t="s">
        <v>130</v>
      </c>
      <c r="C21" s="30">
        <v>-44</v>
      </c>
      <c r="D21" s="30">
        <v>-44</v>
      </c>
    </row>
    <row r="22" spans="1:4" ht="15.75" thickBot="1" x14ac:dyDescent="0.3">
      <c r="A22" s="29" t="s">
        <v>59</v>
      </c>
      <c r="B22" s="29" t="s">
        <v>131</v>
      </c>
      <c r="C22" s="30"/>
      <c r="D22" s="30">
        <v>17</v>
      </c>
    </row>
    <row r="23" spans="1:4" ht="15.75" thickBot="1" x14ac:dyDescent="0.3">
      <c r="A23" s="29" t="s">
        <v>61</v>
      </c>
      <c r="B23" s="29" t="s">
        <v>132</v>
      </c>
      <c r="C23" s="30"/>
      <c r="D23" s="30"/>
    </row>
    <row r="24" spans="1:4" ht="15.75" thickBot="1" x14ac:dyDescent="0.3">
      <c r="A24" s="29" t="s">
        <v>1</v>
      </c>
      <c r="B24" s="29" t="s">
        <v>63</v>
      </c>
      <c r="C24" s="30">
        <f>SUM(C25:C27)</f>
        <v>-61</v>
      </c>
      <c r="D24" s="30">
        <f>SUM(D25:D27)</f>
        <v>-115</v>
      </c>
    </row>
    <row r="25" spans="1:4" ht="15.75" thickBot="1" x14ac:dyDescent="0.3">
      <c r="A25" s="29" t="s">
        <v>64</v>
      </c>
      <c r="B25" s="29" t="s">
        <v>133</v>
      </c>
      <c r="C25" s="30">
        <v>-1</v>
      </c>
      <c r="D25" s="30">
        <v>-2</v>
      </c>
    </row>
    <row r="26" spans="1:4" ht="15.75" thickBot="1" x14ac:dyDescent="0.3">
      <c r="A26" s="29" t="s">
        <v>66</v>
      </c>
      <c r="B26" s="29" t="s">
        <v>134</v>
      </c>
      <c r="C26" s="30">
        <v>-60</v>
      </c>
      <c r="D26" s="30">
        <v>-113</v>
      </c>
    </row>
    <row r="27" spans="1:4" ht="15.75" thickBot="1" x14ac:dyDescent="0.3">
      <c r="A27" s="29" t="s">
        <v>68</v>
      </c>
      <c r="B27" s="29" t="s">
        <v>135</v>
      </c>
      <c r="C27" s="30"/>
      <c r="D27" s="30"/>
    </row>
    <row r="28" spans="1:4" ht="15.75" thickBot="1" x14ac:dyDescent="0.3">
      <c r="A28" s="29" t="s">
        <v>1</v>
      </c>
      <c r="B28" s="29" t="s">
        <v>70</v>
      </c>
      <c r="C28" s="30"/>
      <c r="D28" s="30">
        <v>4</v>
      </c>
    </row>
    <row r="29" spans="1:4" ht="15.75" thickBot="1" x14ac:dyDescent="0.3">
      <c r="A29" s="29" t="s">
        <v>71</v>
      </c>
      <c r="B29" s="29" t="s">
        <v>72</v>
      </c>
      <c r="C29" s="30"/>
      <c r="D29" s="30"/>
    </row>
    <row r="30" spans="1:4" ht="15.75" thickBot="1" x14ac:dyDescent="0.3">
      <c r="A30" s="29" t="s">
        <v>1</v>
      </c>
      <c r="B30" s="29" t="s">
        <v>73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136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75</v>
      </c>
      <c r="B32" s="29" t="s">
        <v>137</v>
      </c>
      <c r="C32" s="30"/>
      <c r="D32" s="30"/>
    </row>
    <row r="33" spans="1:4" ht="15.75" thickBot="1" x14ac:dyDescent="0.3">
      <c r="A33" s="29" t="s">
        <v>77</v>
      </c>
      <c r="B33" s="29" t="s">
        <v>138</v>
      </c>
      <c r="C33" s="30"/>
      <c r="D33" s="30"/>
    </row>
    <row r="34" spans="1:4" ht="15.75" thickBot="1" x14ac:dyDescent="0.3">
      <c r="A34" s="29" t="s">
        <v>79</v>
      </c>
      <c r="B34" s="29" t="s">
        <v>139</v>
      </c>
      <c r="C34" s="30"/>
      <c r="D34" s="30"/>
    </row>
    <row r="35" spans="1:4" ht="15.75" thickBot="1" x14ac:dyDescent="0.3">
      <c r="A35" s="29" t="s">
        <v>1</v>
      </c>
      <c r="B35" s="29" t="s">
        <v>140</v>
      </c>
      <c r="C35" s="30">
        <f>SUM(C36:C38)</f>
        <v>0</v>
      </c>
      <c r="D35" s="30">
        <f>SUM(D36:D38)</f>
        <v>0</v>
      </c>
    </row>
    <row r="36" spans="1:4" ht="15.75" thickBot="1" x14ac:dyDescent="0.3">
      <c r="A36" s="29" t="s">
        <v>82</v>
      </c>
      <c r="B36" s="29" t="s">
        <v>137</v>
      </c>
      <c r="C36" s="30"/>
      <c r="D36" s="30"/>
    </row>
    <row r="37" spans="1:4" ht="15.75" thickBot="1" x14ac:dyDescent="0.3">
      <c r="A37" s="29" t="s">
        <v>83</v>
      </c>
      <c r="B37" s="29" t="s">
        <v>138</v>
      </c>
      <c r="C37" s="30"/>
      <c r="D37" s="30"/>
    </row>
    <row r="38" spans="1:4" ht="15.75" thickBot="1" x14ac:dyDescent="0.3">
      <c r="A38" s="29" t="s">
        <v>84</v>
      </c>
      <c r="B38" s="29" t="s">
        <v>139</v>
      </c>
      <c r="C38" s="30"/>
      <c r="D38" s="30"/>
    </row>
    <row r="39" spans="1:4" ht="15.75" thickBot="1" x14ac:dyDescent="0.3">
      <c r="A39" s="29" t="s">
        <v>141</v>
      </c>
      <c r="B39" s="29" t="s">
        <v>86</v>
      </c>
      <c r="C39" s="30"/>
      <c r="D39" s="30"/>
    </row>
    <row r="40" spans="1:4" ht="15.75" thickBot="1" x14ac:dyDescent="0.3">
      <c r="A40" s="29" t="s">
        <v>141</v>
      </c>
      <c r="B40" s="29" t="s">
        <v>87</v>
      </c>
      <c r="C40" s="30">
        <f>SUM(C41:C42)</f>
        <v>0</v>
      </c>
      <c r="D40" s="30">
        <f>SUM(D41:D42)</f>
        <v>89</v>
      </c>
    </row>
    <row r="41" spans="1:4" ht="15.75" thickBot="1" x14ac:dyDescent="0.3">
      <c r="A41" s="29" t="s">
        <v>88</v>
      </c>
      <c r="B41" s="29" t="s">
        <v>142</v>
      </c>
      <c r="C41" s="30"/>
      <c r="D41" s="30"/>
    </row>
    <row r="42" spans="1:4" ht="15.75" thickBot="1" x14ac:dyDescent="0.3">
      <c r="A42" s="29" t="s">
        <v>90</v>
      </c>
      <c r="B42" s="29" t="s">
        <v>143</v>
      </c>
      <c r="C42" s="30"/>
      <c r="D42" s="30">
        <v>89</v>
      </c>
    </row>
    <row r="43" spans="1:4" ht="15.75" thickBot="1" x14ac:dyDescent="0.3">
      <c r="A43" s="31" t="s">
        <v>1</v>
      </c>
      <c r="B43" s="31" t="s">
        <v>92</v>
      </c>
      <c r="C43" s="32">
        <f>C4+C5+C6+C7+C12+C15+C19+C24+C28+C29+C30+C39+C40</f>
        <v>26</v>
      </c>
      <c r="D43" s="32">
        <f>D4+D5+D6+D7+D12+D15+D19+D24+D28+D29+D30+D39+D40</f>
        <v>-84</v>
      </c>
    </row>
    <row r="44" spans="1:4" ht="15.75" thickBot="1" x14ac:dyDescent="0.3">
      <c r="A44" s="29" t="s">
        <v>1</v>
      </c>
      <c r="B44" s="29" t="s">
        <v>93</v>
      </c>
      <c r="C44" s="30">
        <f>SUM(C45:C46)</f>
        <v>0</v>
      </c>
      <c r="D44" s="30">
        <f>SUM(D45:D46)</f>
        <v>4</v>
      </c>
    </row>
    <row r="45" spans="1:4" ht="15.75" thickBot="1" x14ac:dyDescent="0.3">
      <c r="A45" s="29" t="s">
        <v>94</v>
      </c>
      <c r="B45" s="29" t="s">
        <v>144</v>
      </c>
      <c r="C45" s="30"/>
      <c r="D45" s="30"/>
    </row>
    <row r="46" spans="1:4" ht="15.75" thickBot="1" x14ac:dyDescent="0.3">
      <c r="A46" s="29" t="s">
        <v>96</v>
      </c>
      <c r="B46" s="29" t="s">
        <v>145</v>
      </c>
      <c r="C46" s="30"/>
      <c r="D46" s="30">
        <v>4</v>
      </c>
    </row>
    <row r="47" spans="1:4" ht="15.75" thickBot="1" x14ac:dyDescent="0.3">
      <c r="A47" s="29" t="s">
        <v>1</v>
      </c>
      <c r="B47" s="29" t="s">
        <v>98</v>
      </c>
      <c r="C47" s="30">
        <f>SUM(C48:C50)</f>
        <v>-2</v>
      </c>
      <c r="D47" s="30">
        <f>SUM(D48:D50)</f>
        <v>-3</v>
      </c>
    </row>
    <row r="48" spans="1:4" ht="45.75" thickBot="1" x14ac:dyDescent="0.3">
      <c r="A48" s="29" t="s">
        <v>99</v>
      </c>
      <c r="B48" s="29" t="s">
        <v>146</v>
      </c>
      <c r="C48" s="30"/>
      <c r="D48" s="30"/>
    </row>
    <row r="49" spans="1:4" ht="57" thickBot="1" x14ac:dyDescent="0.3">
      <c r="A49" s="29" t="s">
        <v>101</v>
      </c>
      <c r="B49" s="29" t="s">
        <v>147</v>
      </c>
      <c r="C49" s="30">
        <v>-2</v>
      </c>
      <c r="D49" s="30">
        <v>-3</v>
      </c>
    </row>
    <row r="50" spans="1:4" ht="15.75" thickBot="1" x14ac:dyDescent="0.3">
      <c r="A50" s="29" t="s">
        <v>103</v>
      </c>
      <c r="B50" s="29" t="s">
        <v>148</v>
      </c>
      <c r="C50" s="30"/>
      <c r="D50" s="30"/>
    </row>
    <row r="51" spans="1:4" ht="15.75" thickBot="1" x14ac:dyDescent="0.3">
      <c r="A51" s="29" t="s">
        <v>105</v>
      </c>
      <c r="B51" s="29" t="s">
        <v>106</v>
      </c>
      <c r="C51" s="30"/>
      <c r="D51" s="30"/>
    </row>
    <row r="52" spans="1:4" ht="15.75" thickBot="1" x14ac:dyDescent="0.3">
      <c r="A52" s="29" t="s">
        <v>107</v>
      </c>
      <c r="B52" s="29" t="s">
        <v>108</v>
      </c>
      <c r="C52" s="30"/>
      <c r="D52" s="30"/>
    </row>
    <row r="53" spans="1:4" ht="23.25" thickBot="1" x14ac:dyDescent="0.3">
      <c r="A53" s="29" t="s">
        <v>109</v>
      </c>
      <c r="B53" s="29" t="s">
        <v>110</v>
      </c>
      <c r="C53" s="30"/>
      <c r="D53" s="30"/>
    </row>
    <row r="54" spans="1:4" ht="15.75" thickBot="1" x14ac:dyDescent="0.3">
      <c r="A54" s="29" t="s">
        <v>1</v>
      </c>
      <c r="B54" s="29" t="s">
        <v>111</v>
      </c>
      <c r="C54" s="30"/>
      <c r="D54" s="30"/>
    </row>
    <row r="55" spans="1:4" ht="15.75" thickBot="1" x14ac:dyDescent="0.3">
      <c r="A55" s="31" t="s">
        <v>1</v>
      </c>
      <c r="B55" s="31" t="s">
        <v>112</v>
      </c>
      <c r="C55" s="32">
        <f>C44+C47+C51+C52+C53+C54</f>
        <v>-2</v>
      </c>
      <c r="D55" s="32">
        <f>D44+D47+D51+D52+D53+D54</f>
        <v>1</v>
      </c>
    </row>
    <row r="56" spans="1:4" ht="15.75" thickBot="1" x14ac:dyDescent="0.3">
      <c r="A56" s="31" t="s">
        <v>1</v>
      </c>
      <c r="B56" s="31" t="s">
        <v>113</v>
      </c>
      <c r="C56" s="32">
        <f>C43+C55</f>
        <v>24</v>
      </c>
      <c r="D56" s="32">
        <f>D43+D55</f>
        <v>-83</v>
      </c>
    </row>
    <row r="57" spans="1:4" ht="15.75" thickBot="1" x14ac:dyDescent="0.3">
      <c r="A57" s="29" t="s">
        <v>114</v>
      </c>
      <c r="B57" s="29" t="s">
        <v>115</v>
      </c>
      <c r="C57" s="30"/>
      <c r="D57" s="30"/>
    </row>
    <row r="58" spans="1:4" ht="23.25" thickBot="1" x14ac:dyDescent="0.3">
      <c r="A58" s="31" t="s">
        <v>1</v>
      </c>
      <c r="B58" s="31" t="s">
        <v>116</v>
      </c>
      <c r="C58" s="32">
        <f>C56+C57</f>
        <v>24</v>
      </c>
      <c r="D58" s="32">
        <f>D56+D57</f>
        <v>-83</v>
      </c>
    </row>
    <row r="59" spans="1:4" ht="15.75" thickBot="1" x14ac:dyDescent="0.3">
      <c r="A59" s="25"/>
      <c r="B59" s="25" t="s">
        <v>117</v>
      </c>
      <c r="C59" s="28">
        <f>C60</f>
        <v>0</v>
      </c>
      <c r="D59" s="28">
        <f>D60</f>
        <v>0</v>
      </c>
    </row>
    <row r="60" spans="1:4" ht="15.75" thickBot="1" x14ac:dyDescent="0.3">
      <c r="A60" s="29" t="s">
        <v>1</v>
      </c>
      <c r="B60" s="29" t="s">
        <v>118</v>
      </c>
      <c r="C60" s="30"/>
      <c r="D60" s="30"/>
    </row>
    <row r="61" spans="1:4" ht="15.75" thickBot="1" x14ac:dyDescent="0.3">
      <c r="A61" s="29" t="s">
        <v>1</v>
      </c>
      <c r="B61" s="29" t="s">
        <v>119</v>
      </c>
      <c r="C61" s="30">
        <f>C58+C60</f>
        <v>24</v>
      </c>
      <c r="D61" s="30">
        <f>D58+D60</f>
        <v>-83</v>
      </c>
    </row>
    <row r="63" spans="1:4" x14ac:dyDescent="0.25">
      <c r="A63" s="33" t="s">
        <v>149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9" customFormat="1" ht="39.75" customHeight="1" thickBot="1" x14ac:dyDescent="0.3">
      <c r="A1" s="59" t="s">
        <v>20</v>
      </c>
      <c r="B1" s="60"/>
      <c r="C1" s="60"/>
      <c r="D1" s="61"/>
    </row>
    <row r="2" spans="1:4" s="9" customFormat="1" ht="19.5" customHeight="1" thickBot="1" x14ac:dyDescent="0.3">
      <c r="A2" s="62"/>
      <c r="B2" s="63"/>
      <c r="C2" s="63"/>
      <c r="D2" s="64"/>
    </row>
    <row r="3" spans="1:4" s="9" customFormat="1" ht="19.5" customHeight="1" thickBot="1" x14ac:dyDescent="0.3">
      <c r="A3" s="65"/>
      <c r="B3" s="66"/>
      <c r="C3" s="66"/>
      <c r="D3" s="66"/>
    </row>
    <row r="4" spans="1:4" ht="19.5" customHeight="1" thickBot="1" x14ac:dyDescent="0.3">
      <c r="A4" s="67" t="s">
        <v>21</v>
      </c>
      <c r="B4" s="67"/>
      <c r="C4" s="67"/>
      <c r="D4" s="67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>
        <v>0</v>
      </c>
      <c r="D7" s="16">
        <v>0</v>
      </c>
    </row>
    <row r="8" spans="1:4" x14ac:dyDescent="0.25">
      <c r="A8" s="15" t="s">
        <v>29</v>
      </c>
      <c r="B8" s="15" t="s">
        <v>30</v>
      </c>
      <c r="C8" s="16">
        <v>0</v>
      </c>
      <c r="D8" s="16">
        <v>0</v>
      </c>
    </row>
    <row r="9" spans="1:4" x14ac:dyDescent="0.25">
      <c r="A9" s="15" t="s">
        <v>31</v>
      </c>
      <c r="B9" s="15" t="s">
        <v>32</v>
      </c>
      <c r="C9" s="16">
        <v>0</v>
      </c>
      <c r="D9" s="16">
        <v>0</v>
      </c>
    </row>
    <row r="10" spans="1:4" x14ac:dyDescent="0.25">
      <c r="A10" s="15"/>
      <c r="B10" s="15" t="s">
        <v>33</v>
      </c>
      <c r="C10" s="17">
        <f>ROUND(SUM(C11:C14),2)</f>
        <v>0</v>
      </c>
      <c r="D10" s="17">
        <f>ROUND(SUM(D11:D14),2)</f>
        <v>0</v>
      </c>
    </row>
    <row r="11" spans="1:4" x14ac:dyDescent="0.25">
      <c r="A11" s="15" t="s">
        <v>34</v>
      </c>
      <c r="B11" s="15" t="s">
        <v>35</v>
      </c>
      <c r="C11" s="16">
        <v>0</v>
      </c>
      <c r="D11" s="16">
        <v>0</v>
      </c>
    </row>
    <row r="12" spans="1:4" ht="22.5" x14ac:dyDescent="0.25">
      <c r="A12" s="15" t="s">
        <v>36</v>
      </c>
      <c r="B12" s="15" t="s">
        <v>37</v>
      </c>
      <c r="C12" s="16">
        <v>0</v>
      </c>
      <c r="D12" s="16">
        <v>0</v>
      </c>
    </row>
    <row r="13" spans="1:4" x14ac:dyDescent="0.25">
      <c r="A13" s="15" t="s">
        <v>38</v>
      </c>
      <c r="B13" s="15" t="s">
        <v>39</v>
      </c>
      <c r="C13" s="16">
        <v>0</v>
      </c>
      <c r="D13" s="16">
        <v>0</v>
      </c>
    </row>
    <row r="14" spans="1:4" x14ac:dyDescent="0.25">
      <c r="A14" s="15" t="s">
        <v>40</v>
      </c>
      <c r="B14" s="15" t="s">
        <v>41</v>
      </c>
      <c r="C14" s="16">
        <v>0</v>
      </c>
      <c r="D14" s="16">
        <v>0</v>
      </c>
    </row>
    <row r="15" spans="1:4" x14ac:dyDescent="0.25">
      <c r="A15" s="15"/>
      <c r="B15" s="15" t="s">
        <v>42</v>
      </c>
      <c r="C15" s="17">
        <f>ROUND(SUM(C16:C17),2)</f>
        <v>99.31</v>
      </c>
      <c r="D15" s="17">
        <f>ROUND(SUM(D16:D17),2)</f>
        <v>359.68</v>
      </c>
    </row>
    <row r="16" spans="1:4" x14ac:dyDescent="0.25">
      <c r="A16" s="15" t="s">
        <v>43</v>
      </c>
      <c r="B16" s="15" t="s">
        <v>44</v>
      </c>
      <c r="C16" s="16">
        <v>99.31</v>
      </c>
      <c r="D16" s="16">
        <v>359.68</v>
      </c>
    </row>
    <row r="17" spans="1:4" x14ac:dyDescent="0.25">
      <c r="A17" s="15" t="s">
        <v>45</v>
      </c>
      <c r="B17" s="15" t="s">
        <v>46</v>
      </c>
      <c r="C17" s="16">
        <v>0</v>
      </c>
      <c r="D17" s="16">
        <v>0</v>
      </c>
    </row>
    <row r="18" spans="1:4" x14ac:dyDescent="0.25">
      <c r="A18" s="15"/>
      <c r="B18" s="15" t="s">
        <v>47</v>
      </c>
      <c r="C18" s="17">
        <f>ROUND(SUM(C19:C21),2)</f>
        <v>-3229.63</v>
      </c>
      <c r="D18" s="17">
        <f>ROUND(SUM(D19:D21),2)</f>
        <v>-6118.82</v>
      </c>
    </row>
    <row r="19" spans="1:4" x14ac:dyDescent="0.25">
      <c r="A19" s="15" t="s">
        <v>48</v>
      </c>
      <c r="B19" s="15" t="s">
        <v>49</v>
      </c>
      <c r="C19" s="16">
        <v>-2502.12</v>
      </c>
      <c r="D19" s="16">
        <v>-4824.08</v>
      </c>
    </row>
    <row r="20" spans="1:4" x14ac:dyDescent="0.25">
      <c r="A20" s="15" t="s">
        <v>50</v>
      </c>
      <c r="B20" s="15" t="s">
        <v>51</v>
      </c>
      <c r="C20" s="16">
        <v>-727.51</v>
      </c>
      <c r="D20" s="16">
        <v>-1294.74</v>
      </c>
    </row>
    <row r="21" spans="1:4" x14ac:dyDescent="0.25">
      <c r="A21" s="15" t="s">
        <v>52</v>
      </c>
      <c r="B21" s="15" t="s">
        <v>53</v>
      </c>
      <c r="C21" s="16">
        <v>0</v>
      </c>
      <c r="D21" s="16">
        <v>0</v>
      </c>
    </row>
    <row r="22" spans="1:4" x14ac:dyDescent="0.25">
      <c r="A22" s="15"/>
      <c r="B22" s="15" t="s">
        <v>54</v>
      </c>
      <c r="C22" s="17">
        <f>ROUND(SUM(C23:C26),2)</f>
        <v>-523.80999999999995</v>
      </c>
      <c r="D22" s="17">
        <f>ROUND(SUM(D23:D26),2)</f>
        <v>-1791.5</v>
      </c>
    </row>
    <row r="23" spans="1:4" ht="22.5" x14ac:dyDescent="0.25">
      <c r="A23" s="15" t="s">
        <v>55</v>
      </c>
      <c r="B23" s="15" t="s">
        <v>56</v>
      </c>
      <c r="C23" s="16">
        <v>-523.80999999999995</v>
      </c>
      <c r="D23" s="16">
        <v>-1772.5</v>
      </c>
    </row>
    <row r="24" spans="1:4" x14ac:dyDescent="0.25">
      <c r="A24" s="15" t="s">
        <v>57</v>
      </c>
      <c r="B24" s="15" t="s">
        <v>58</v>
      </c>
      <c r="C24" s="16">
        <v>0</v>
      </c>
      <c r="D24" s="16">
        <v>0</v>
      </c>
    </row>
    <row r="25" spans="1:4" x14ac:dyDescent="0.25">
      <c r="A25" s="15" t="s">
        <v>59</v>
      </c>
      <c r="B25" s="15" t="s">
        <v>60</v>
      </c>
      <c r="C25" s="16">
        <v>0</v>
      </c>
      <c r="D25" s="16">
        <v>0</v>
      </c>
    </row>
    <row r="26" spans="1:4" x14ac:dyDescent="0.25">
      <c r="A26" s="15" t="s">
        <v>61</v>
      </c>
      <c r="B26" s="15" t="s">
        <v>62</v>
      </c>
      <c r="C26" s="16">
        <v>0</v>
      </c>
      <c r="D26" s="16">
        <v>-19</v>
      </c>
    </row>
    <row r="27" spans="1:4" x14ac:dyDescent="0.25">
      <c r="A27" s="15"/>
      <c r="B27" s="15" t="s">
        <v>63</v>
      </c>
      <c r="C27" s="17">
        <f>ROUND(SUM(C28:C30),2)</f>
        <v>-30.84</v>
      </c>
      <c r="D27" s="17">
        <f>ROUND(SUM(D28:D30),2)</f>
        <v>-61.82</v>
      </c>
    </row>
    <row r="28" spans="1:4" x14ac:dyDescent="0.25">
      <c r="A28" s="15" t="s">
        <v>64</v>
      </c>
      <c r="B28" s="15" t="s">
        <v>65</v>
      </c>
      <c r="C28" s="16">
        <v>0</v>
      </c>
      <c r="D28" s="16">
        <v>0</v>
      </c>
    </row>
    <row r="29" spans="1:4" x14ac:dyDescent="0.25">
      <c r="A29" s="15" t="s">
        <v>66</v>
      </c>
      <c r="B29" s="15" t="s">
        <v>67</v>
      </c>
      <c r="C29" s="16">
        <v>-30.84</v>
      </c>
      <c r="D29" s="16">
        <v>-61.82</v>
      </c>
    </row>
    <row r="30" spans="1:4" x14ac:dyDescent="0.25">
      <c r="A30" s="15" t="s">
        <v>68</v>
      </c>
      <c r="B30" s="15" t="s">
        <v>69</v>
      </c>
      <c r="C30" s="16">
        <v>0</v>
      </c>
      <c r="D30" s="16">
        <v>0</v>
      </c>
    </row>
    <row r="31" spans="1:4" x14ac:dyDescent="0.25">
      <c r="A31" s="15"/>
      <c r="B31" s="15" t="s">
        <v>70</v>
      </c>
      <c r="C31" s="16">
        <v>0</v>
      </c>
      <c r="D31" s="16">
        <v>10.9</v>
      </c>
    </row>
    <row r="32" spans="1:4" x14ac:dyDescent="0.25">
      <c r="A32" s="15" t="s">
        <v>71</v>
      </c>
      <c r="B32" s="15" t="s">
        <v>72</v>
      </c>
      <c r="C32" s="16">
        <v>0</v>
      </c>
      <c r="D32" s="16">
        <v>0</v>
      </c>
    </row>
    <row r="33" spans="1:4" x14ac:dyDescent="0.25">
      <c r="A33" s="15"/>
      <c r="B33" s="15" t="s">
        <v>73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>
        <v>0</v>
      </c>
      <c r="D35" s="16">
        <v>0</v>
      </c>
    </row>
    <row r="36" spans="1:4" x14ac:dyDescent="0.25">
      <c r="A36" s="15" t="s">
        <v>77</v>
      </c>
      <c r="B36" s="15" t="s">
        <v>78</v>
      </c>
      <c r="C36" s="16">
        <v>0</v>
      </c>
      <c r="D36" s="16">
        <v>0</v>
      </c>
    </row>
    <row r="37" spans="1:4" x14ac:dyDescent="0.25">
      <c r="A37" s="15" t="s">
        <v>79</v>
      </c>
      <c r="B37" s="15" t="s">
        <v>80</v>
      </c>
      <c r="C37" s="16">
        <v>0</v>
      </c>
      <c r="D37" s="16">
        <v>0</v>
      </c>
    </row>
    <row r="38" spans="1:4" x14ac:dyDescent="0.25">
      <c r="A38" s="15"/>
      <c r="B38" s="15" t="s">
        <v>81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82</v>
      </c>
      <c r="B39" s="15" t="s">
        <v>76</v>
      </c>
      <c r="C39" s="16">
        <v>0</v>
      </c>
      <c r="D39" s="16">
        <v>0</v>
      </c>
    </row>
    <row r="40" spans="1:4" x14ac:dyDescent="0.25">
      <c r="A40" s="15" t="s">
        <v>83</v>
      </c>
      <c r="B40" s="15" t="s">
        <v>78</v>
      </c>
      <c r="C40" s="16">
        <v>0</v>
      </c>
      <c r="D40" s="16">
        <v>0</v>
      </c>
    </row>
    <row r="41" spans="1:4" x14ac:dyDescent="0.25">
      <c r="A41" s="15" t="s">
        <v>84</v>
      </c>
      <c r="B41" s="15" t="s">
        <v>80</v>
      </c>
      <c r="C41" s="16">
        <v>0</v>
      </c>
      <c r="D41" s="16">
        <v>0</v>
      </c>
    </row>
    <row r="42" spans="1:4" x14ac:dyDescent="0.25">
      <c r="A42" s="15" t="s">
        <v>85</v>
      </c>
      <c r="B42" s="15" t="s">
        <v>86</v>
      </c>
      <c r="C42" s="16">
        <v>0</v>
      </c>
      <c r="D42" s="16">
        <v>0</v>
      </c>
    </row>
    <row r="43" spans="1:4" x14ac:dyDescent="0.25">
      <c r="A43" s="15" t="s">
        <v>85</v>
      </c>
      <c r="B43" s="15" t="s">
        <v>87</v>
      </c>
      <c r="C43" s="17">
        <f>ROUND(SUM(C44:C45),2)</f>
        <v>0</v>
      </c>
      <c r="D43" s="17">
        <f>ROUND(SUM(D44:D45),2)</f>
        <v>0</v>
      </c>
    </row>
    <row r="44" spans="1:4" x14ac:dyDescent="0.25">
      <c r="A44" s="15" t="s">
        <v>88</v>
      </c>
      <c r="B44" s="15" t="s">
        <v>89</v>
      </c>
      <c r="C44" s="16">
        <v>0</v>
      </c>
      <c r="D44" s="16">
        <v>0</v>
      </c>
    </row>
    <row r="45" spans="1:4" x14ac:dyDescent="0.25">
      <c r="A45" s="15" t="s">
        <v>90</v>
      </c>
      <c r="B45" s="15" t="s">
        <v>91</v>
      </c>
      <c r="C45" s="16">
        <v>0</v>
      </c>
      <c r="D45" s="16">
        <v>0</v>
      </c>
    </row>
    <row r="46" spans="1:4" x14ac:dyDescent="0.25">
      <c r="A46" s="18"/>
      <c r="B46" s="18" t="s">
        <v>92</v>
      </c>
      <c r="C46" s="19">
        <f>ROUND(SUM(C43,C42,C33,C32,C31,C27,C22,C18,C15,C10,C9,C8,C7),2)</f>
        <v>-3684.97</v>
      </c>
      <c r="D46" s="19">
        <f>ROUND(SUM(D43,D42,D33,D32,D31,D27,D22,D18,D15,D10,D9,D8,D7),2)</f>
        <v>-7601.56</v>
      </c>
    </row>
    <row r="47" spans="1:4" x14ac:dyDescent="0.25">
      <c r="A47" s="15"/>
      <c r="B47" s="15" t="s">
        <v>93</v>
      </c>
      <c r="C47" s="17">
        <f>ROUND(SUM(C48:C49),2)</f>
        <v>0</v>
      </c>
      <c r="D47" s="17">
        <f>ROUND(SUM(D48:D49),2)</f>
        <v>0</v>
      </c>
    </row>
    <row r="48" spans="1:4" x14ac:dyDescent="0.25">
      <c r="A48" s="15" t="s">
        <v>94</v>
      </c>
      <c r="B48" s="15" t="s">
        <v>95</v>
      </c>
      <c r="C48" s="16">
        <v>0</v>
      </c>
      <c r="D48" s="16">
        <v>0</v>
      </c>
    </row>
    <row r="49" spans="1:4" x14ac:dyDescent="0.25">
      <c r="A49" s="15" t="s">
        <v>96</v>
      </c>
      <c r="B49" s="15" t="s">
        <v>97</v>
      </c>
      <c r="C49" s="16">
        <v>0</v>
      </c>
      <c r="D49" s="16">
        <v>0</v>
      </c>
    </row>
    <row r="50" spans="1:4" x14ac:dyDescent="0.25">
      <c r="A50" s="15"/>
      <c r="B50" s="15" t="s">
        <v>98</v>
      </c>
      <c r="C50" s="17">
        <f>ROUND(SUM(C51:C53),2)</f>
        <v>-0.18</v>
      </c>
      <c r="D50" s="17">
        <f>ROUND(SUM(D51:D53),2)</f>
        <v>-6.28</v>
      </c>
    </row>
    <row r="51" spans="1:4" ht="33.75" x14ac:dyDescent="0.25">
      <c r="A51" s="15" t="s">
        <v>99</v>
      </c>
      <c r="B51" s="15" t="s">
        <v>100</v>
      </c>
      <c r="C51" s="16">
        <v>0</v>
      </c>
      <c r="D51" s="16">
        <v>0</v>
      </c>
    </row>
    <row r="52" spans="1:4" ht="33.75" x14ac:dyDescent="0.25">
      <c r="A52" s="15" t="s">
        <v>101</v>
      </c>
      <c r="B52" s="15" t="s">
        <v>102</v>
      </c>
      <c r="C52" s="16">
        <v>-0.18</v>
      </c>
      <c r="D52" s="16">
        <v>-6.28</v>
      </c>
    </row>
    <row r="53" spans="1:4" x14ac:dyDescent="0.25">
      <c r="A53" s="15" t="s">
        <v>103</v>
      </c>
      <c r="B53" s="15" t="s">
        <v>104</v>
      </c>
      <c r="C53" s="16">
        <v>0</v>
      </c>
      <c r="D53" s="16">
        <v>0</v>
      </c>
    </row>
    <row r="54" spans="1:4" x14ac:dyDescent="0.25">
      <c r="A54" s="15" t="s">
        <v>105</v>
      </c>
      <c r="B54" s="15" t="s">
        <v>106</v>
      </c>
      <c r="C54" s="16">
        <v>0</v>
      </c>
      <c r="D54" s="16">
        <v>0</v>
      </c>
    </row>
    <row r="55" spans="1:4" x14ac:dyDescent="0.25">
      <c r="A55" s="15" t="s">
        <v>107</v>
      </c>
      <c r="B55" s="15" t="s">
        <v>108</v>
      </c>
      <c r="C55" s="16">
        <v>0</v>
      </c>
      <c r="D55" s="16">
        <v>0</v>
      </c>
    </row>
    <row r="56" spans="1:4" ht="22.5" x14ac:dyDescent="0.25">
      <c r="A56" s="15" t="s">
        <v>109</v>
      </c>
      <c r="B56" s="15" t="s">
        <v>110</v>
      </c>
      <c r="C56" s="16">
        <v>-1350</v>
      </c>
      <c r="D56" s="16">
        <v>-2559.42</v>
      </c>
    </row>
    <row r="57" spans="1:4" x14ac:dyDescent="0.25">
      <c r="A57" s="15"/>
      <c r="B57" s="15" t="s">
        <v>111</v>
      </c>
      <c r="C57" s="16">
        <v>0</v>
      </c>
      <c r="D57" s="16">
        <v>0</v>
      </c>
    </row>
    <row r="58" spans="1:4" x14ac:dyDescent="0.25">
      <c r="A58" s="18"/>
      <c r="B58" s="18" t="s">
        <v>112</v>
      </c>
      <c r="C58" s="19">
        <f>ROUND(SUM(C57,C56,C55,C54,C50,C47),2)</f>
        <v>-1350.18</v>
      </c>
      <c r="D58" s="19">
        <f>ROUND(SUM(D57,D56,D55,D54,D50,D47),2)</f>
        <v>-2565.6999999999998</v>
      </c>
    </row>
    <row r="59" spans="1:4" x14ac:dyDescent="0.25">
      <c r="A59" s="18"/>
      <c r="B59" s="18" t="s">
        <v>113</v>
      </c>
      <c r="C59" s="19">
        <f>ROUND(SUM(C58,C46),2)</f>
        <v>-5035.1499999999996</v>
      </c>
      <c r="D59" s="19">
        <f>ROUND(SUM(D58,D46),2)</f>
        <v>-10167.26</v>
      </c>
    </row>
    <row r="60" spans="1:4" x14ac:dyDescent="0.25">
      <c r="A60" s="15" t="s">
        <v>114</v>
      </c>
      <c r="B60" s="15" t="s">
        <v>115</v>
      </c>
      <c r="C60" s="16"/>
      <c r="D60" s="16"/>
    </row>
    <row r="61" spans="1:4" ht="22.5" x14ac:dyDescent="0.25">
      <c r="A61" s="20"/>
      <c r="B61" s="20" t="s">
        <v>116</v>
      </c>
      <c r="C61" s="19">
        <f>ROUND(SUM(C59,C60),2)</f>
        <v>-5035.1499999999996</v>
      </c>
      <c r="D61" s="19">
        <f>ROUND(SUM(D59,D60),2)</f>
        <v>-10167.26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f>ROUND(SUM(C61,C63),2)</f>
        <v>-5035.1499999999996</v>
      </c>
      <c r="D64" s="17">
        <f>ROUND(SUM(D61,D63),2)</f>
        <v>-10167.26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  <col min="5" max="5" width="13.5703125" customWidth="1" collapsed="1"/>
  </cols>
  <sheetData>
    <row r="1" spans="1:4" s="9" customFormat="1" ht="39.75" customHeight="1" thickBot="1" x14ac:dyDescent="0.3">
      <c r="A1" s="59" t="s">
        <v>20</v>
      </c>
      <c r="B1" s="60"/>
      <c r="C1" s="60"/>
      <c r="D1" s="61"/>
    </row>
    <row r="2" spans="1:4" s="9" customFormat="1" ht="19.5" customHeight="1" thickBot="1" x14ac:dyDescent="0.3">
      <c r="A2" s="62"/>
      <c r="B2" s="63"/>
      <c r="C2" s="63"/>
      <c r="D2" s="64"/>
    </row>
    <row r="3" spans="1:4" s="9" customFormat="1" ht="19.5" customHeight="1" thickBot="1" x14ac:dyDescent="0.3">
      <c r="A3" s="65"/>
      <c r="B3" s="66"/>
      <c r="C3" s="66"/>
      <c r="D3" s="66"/>
    </row>
    <row r="4" spans="1:4" ht="19.5" customHeight="1" thickBot="1" x14ac:dyDescent="0.3">
      <c r="A4" s="67" t="s">
        <v>21</v>
      </c>
      <c r="B4" s="67"/>
      <c r="C4" s="67"/>
      <c r="D4" s="67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>
        <v>94</v>
      </c>
      <c r="D7" s="16">
        <v>224</v>
      </c>
    </row>
    <row r="8" spans="1:4" x14ac:dyDescent="0.25">
      <c r="A8" s="15" t="s">
        <v>29</v>
      </c>
      <c r="B8" s="15" t="s">
        <v>30</v>
      </c>
      <c r="C8" s="16"/>
      <c r="D8" s="16"/>
    </row>
    <row r="9" spans="1:4" x14ac:dyDescent="0.25">
      <c r="A9" s="15" t="s">
        <v>31</v>
      </c>
      <c r="B9" s="15" t="s">
        <v>32</v>
      </c>
      <c r="C9" s="16"/>
      <c r="D9" s="16">
        <v>26533</v>
      </c>
    </row>
    <row r="10" spans="1:4" x14ac:dyDescent="0.25">
      <c r="A10" s="15"/>
      <c r="B10" s="15" t="s">
        <v>33</v>
      </c>
      <c r="C10" s="17">
        <f>ROUND(SUM(C11:C14),2)</f>
        <v>-34548</v>
      </c>
      <c r="D10" s="17">
        <f>ROUND(SUM(D11:D14),2)</f>
        <v>-79185</v>
      </c>
    </row>
    <row r="11" spans="1:4" x14ac:dyDescent="0.25">
      <c r="A11" s="15" t="s">
        <v>34</v>
      </c>
      <c r="B11" s="15" t="s">
        <v>35</v>
      </c>
      <c r="C11" s="16">
        <v>-25</v>
      </c>
      <c r="D11" s="16">
        <v>-602</v>
      </c>
    </row>
    <row r="12" spans="1:4" ht="22.5" x14ac:dyDescent="0.25">
      <c r="A12" s="15" t="s">
        <v>36</v>
      </c>
      <c r="B12" s="15" t="s">
        <v>37</v>
      </c>
      <c r="C12" s="16"/>
      <c r="D12" s="16"/>
    </row>
    <row r="13" spans="1:4" x14ac:dyDescent="0.25">
      <c r="A13" s="15" t="s">
        <v>38</v>
      </c>
      <c r="B13" s="15" t="s">
        <v>39</v>
      </c>
      <c r="C13" s="16">
        <v>-34528</v>
      </c>
      <c r="D13" s="16">
        <v>-78734</v>
      </c>
    </row>
    <row r="14" spans="1:4" x14ac:dyDescent="0.25">
      <c r="A14" s="15" t="s">
        <v>40</v>
      </c>
      <c r="B14" s="15" t="s">
        <v>41</v>
      </c>
      <c r="C14" s="16">
        <v>5</v>
      </c>
      <c r="D14" s="16">
        <v>151</v>
      </c>
    </row>
    <row r="15" spans="1:4" x14ac:dyDescent="0.25">
      <c r="A15" s="15"/>
      <c r="B15" s="15" t="s">
        <v>42</v>
      </c>
      <c r="C15" s="17">
        <f>ROUND(SUM(C16:C17),2)</f>
        <v>0</v>
      </c>
      <c r="D15" s="17">
        <f>ROUND(SUM(D16:D17),2)</f>
        <v>1443</v>
      </c>
    </row>
    <row r="16" spans="1:4" x14ac:dyDescent="0.25">
      <c r="A16" s="15" t="s">
        <v>43</v>
      </c>
      <c r="B16" s="15" t="s">
        <v>44</v>
      </c>
      <c r="C16" s="16"/>
      <c r="D16" s="16">
        <v>1443</v>
      </c>
    </row>
    <row r="17" spans="1:4" x14ac:dyDescent="0.25">
      <c r="A17" s="15" t="s">
        <v>45</v>
      </c>
      <c r="B17" s="15" t="s">
        <v>46</v>
      </c>
      <c r="C17" s="16"/>
      <c r="D17" s="16"/>
    </row>
    <row r="18" spans="1:4" x14ac:dyDescent="0.25">
      <c r="A18" s="15"/>
      <c r="B18" s="15" t="s">
        <v>47</v>
      </c>
      <c r="C18" s="17">
        <f>ROUND(SUM(C19:C21),2)</f>
        <v>-28917</v>
      </c>
      <c r="D18" s="17">
        <f>ROUND(SUM(D19:D21),2)</f>
        <v>-56893</v>
      </c>
    </row>
    <row r="19" spans="1:4" x14ac:dyDescent="0.25">
      <c r="A19" s="15" t="s">
        <v>48</v>
      </c>
      <c r="B19" s="15" t="s">
        <v>49</v>
      </c>
      <c r="C19" s="16">
        <v>-22869</v>
      </c>
      <c r="D19" s="16">
        <v>-45401</v>
      </c>
    </row>
    <row r="20" spans="1:4" x14ac:dyDescent="0.25">
      <c r="A20" s="15" t="s">
        <v>50</v>
      </c>
      <c r="B20" s="15" t="s">
        <v>51</v>
      </c>
      <c r="C20" s="16">
        <v>-6048</v>
      </c>
      <c r="D20" s="16">
        <v>-11506</v>
      </c>
    </row>
    <row r="21" spans="1:4" x14ac:dyDescent="0.25">
      <c r="A21" s="15" t="s">
        <v>52</v>
      </c>
      <c r="B21" s="15" t="s">
        <v>53</v>
      </c>
      <c r="C21" s="16"/>
      <c r="D21" s="16">
        <v>14</v>
      </c>
    </row>
    <row r="22" spans="1:4" x14ac:dyDescent="0.25">
      <c r="A22" s="15"/>
      <c r="B22" s="15" t="s">
        <v>54</v>
      </c>
      <c r="C22" s="17">
        <f>ROUND(SUM(C23:C26),2)</f>
        <v>-36613</v>
      </c>
      <c r="D22" s="17">
        <f>ROUND(SUM(D23:D26),2)</f>
        <v>-134249</v>
      </c>
    </row>
    <row r="23" spans="1:4" ht="22.5" x14ac:dyDescent="0.25">
      <c r="A23" s="15" t="s">
        <v>55</v>
      </c>
      <c r="B23" s="15" t="s">
        <v>56</v>
      </c>
      <c r="C23" s="16">
        <v>-36612</v>
      </c>
      <c r="D23" s="16">
        <v>-134162</v>
      </c>
    </row>
    <row r="24" spans="1:4" x14ac:dyDescent="0.25">
      <c r="A24" s="15" t="s">
        <v>57</v>
      </c>
      <c r="B24" s="15" t="s">
        <v>58</v>
      </c>
      <c r="C24" s="16">
        <v>-1</v>
      </c>
      <c r="D24" s="16">
        <v>-17</v>
      </c>
    </row>
    <row r="25" spans="1:4" x14ac:dyDescent="0.25">
      <c r="A25" s="15" t="s">
        <v>59</v>
      </c>
      <c r="B25" s="15" t="s">
        <v>60</v>
      </c>
      <c r="C25" s="16"/>
      <c r="D25" s="16">
        <v>-70</v>
      </c>
    </row>
    <row r="26" spans="1:4" x14ac:dyDescent="0.25">
      <c r="A26" s="15" t="s">
        <v>61</v>
      </c>
      <c r="B26" s="15" t="s">
        <v>62</v>
      </c>
      <c r="C26" s="16"/>
      <c r="D26" s="16"/>
    </row>
    <row r="27" spans="1:4" x14ac:dyDescent="0.25">
      <c r="A27" s="15"/>
      <c r="B27" s="15" t="s">
        <v>63</v>
      </c>
      <c r="C27" s="17">
        <f>ROUND(SUM(C28:C30),2)</f>
        <v>-42960</v>
      </c>
      <c r="D27" s="17">
        <f>ROUND(SUM(D28:D30),2)</f>
        <v>-67988</v>
      </c>
    </row>
    <row r="28" spans="1:4" x14ac:dyDescent="0.25">
      <c r="A28" s="15" t="s">
        <v>64</v>
      </c>
      <c r="B28" s="15" t="s">
        <v>65</v>
      </c>
      <c r="C28" s="16">
        <v>-23506</v>
      </c>
      <c r="D28" s="16">
        <v>-36403</v>
      </c>
    </row>
    <row r="29" spans="1:4" x14ac:dyDescent="0.25">
      <c r="A29" s="15" t="s">
        <v>66</v>
      </c>
      <c r="B29" s="15" t="s">
        <v>67</v>
      </c>
      <c r="C29" s="16">
        <v>-19454</v>
      </c>
      <c r="D29" s="16">
        <v>-31585</v>
      </c>
    </row>
    <row r="30" spans="1:4" x14ac:dyDescent="0.25">
      <c r="A30" s="15" t="s">
        <v>68</v>
      </c>
      <c r="B30" s="15" t="s">
        <v>69</v>
      </c>
      <c r="C30" s="16"/>
      <c r="D30" s="16"/>
    </row>
    <row r="31" spans="1:4" x14ac:dyDescent="0.25">
      <c r="A31" s="15"/>
      <c r="B31" s="15" t="s">
        <v>70</v>
      </c>
      <c r="C31" s="16">
        <v>632</v>
      </c>
      <c r="D31" s="16">
        <v>4436</v>
      </c>
    </row>
    <row r="32" spans="1:4" x14ac:dyDescent="0.25">
      <c r="A32" s="15" t="s">
        <v>71</v>
      </c>
      <c r="B32" s="15" t="s">
        <v>72</v>
      </c>
      <c r="C32" s="16"/>
      <c r="D32" s="16"/>
    </row>
    <row r="33" spans="1:4" x14ac:dyDescent="0.25">
      <c r="A33" s="15"/>
      <c r="B33" s="15" t="s">
        <v>73</v>
      </c>
      <c r="C33" s="17">
        <f>ROUND(SUM(C34+C38),2)</f>
        <v>0</v>
      </c>
      <c r="D33" s="17">
        <f>ROUND(SUM(D34+D38),2)</f>
        <v>-36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/>
      <c r="D35" s="16"/>
    </row>
    <row r="36" spans="1:4" x14ac:dyDescent="0.25">
      <c r="A36" s="15" t="s">
        <v>77</v>
      </c>
      <c r="B36" s="15" t="s">
        <v>78</v>
      </c>
      <c r="C36" s="16"/>
      <c r="D36" s="16"/>
    </row>
    <row r="37" spans="1:4" x14ac:dyDescent="0.25">
      <c r="A37" s="15" t="s">
        <v>79</v>
      </c>
      <c r="B37" s="15" t="s">
        <v>80</v>
      </c>
      <c r="C37" s="16"/>
      <c r="D37" s="16"/>
    </row>
    <row r="38" spans="1:4" x14ac:dyDescent="0.25">
      <c r="A38" s="15"/>
      <c r="B38" s="15" t="s">
        <v>81</v>
      </c>
      <c r="C38" s="17">
        <f>ROUND(SUM(C39:C41),2)</f>
        <v>0</v>
      </c>
      <c r="D38" s="17">
        <f>SUM(D39:D41)</f>
        <v>-36</v>
      </c>
    </row>
    <row r="39" spans="1:4" x14ac:dyDescent="0.25">
      <c r="A39" s="15" t="s">
        <v>82</v>
      </c>
      <c r="B39" s="15" t="s">
        <v>76</v>
      </c>
      <c r="C39" s="16"/>
      <c r="D39" s="16"/>
    </row>
    <row r="40" spans="1:4" x14ac:dyDescent="0.25">
      <c r="A40" s="15" t="s">
        <v>83</v>
      </c>
      <c r="B40" s="15" t="s">
        <v>78</v>
      </c>
      <c r="C40" s="16"/>
      <c r="D40" s="16">
        <v>-36</v>
      </c>
    </row>
    <row r="41" spans="1:4" x14ac:dyDescent="0.25">
      <c r="A41" s="15" t="s">
        <v>84</v>
      </c>
      <c r="B41" s="15" t="s">
        <v>80</v>
      </c>
      <c r="C41" s="16"/>
      <c r="D41" s="16"/>
    </row>
    <row r="42" spans="1:4" x14ac:dyDescent="0.25">
      <c r="A42" s="15" t="s">
        <v>85</v>
      </c>
      <c r="B42" s="15" t="s">
        <v>86</v>
      </c>
      <c r="C42" s="16"/>
      <c r="D42" s="16"/>
    </row>
    <row r="43" spans="1:4" x14ac:dyDescent="0.25">
      <c r="A43" s="15" t="s">
        <v>85</v>
      </c>
      <c r="B43" s="15" t="s">
        <v>87</v>
      </c>
      <c r="C43" s="17">
        <f>ROUND(SUM(C44:C45),2)</f>
        <v>0</v>
      </c>
      <c r="D43" s="17">
        <f>ROUND(SUM(D44:D45),2)</f>
        <v>0</v>
      </c>
    </row>
    <row r="44" spans="1:4" x14ac:dyDescent="0.25">
      <c r="A44" s="15" t="s">
        <v>88</v>
      </c>
      <c r="B44" s="15" t="s">
        <v>89</v>
      </c>
      <c r="C44" s="16"/>
      <c r="D44" s="16"/>
    </row>
    <row r="45" spans="1:4" x14ac:dyDescent="0.25">
      <c r="A45" s="15" t="s">
        <v>90</v>
      </c>
      <c r="B45" s="15" t="s">
        <v>91</v>
      </c>
      <c r="C45" s="16"/>
      <c r="D45" s="16"/>
    </row>
    <row r="46" spans="1:4" x14ac:dyDescent="0.25">
      <c r="A46" s="18"/>
      <c r="B46" s="18" t="s">
        <v>92</v>
      </c>
      <c r="C46" s="19">
        <f>ROUND(C43+C42+C33+C32+C31+C27+C22+C18+C15+C10+C9+C8+C7,2)</f>
        <v>-142312</v>
      </c>
      <c r="D46" s="19">
        <f>ROUND(D43+D42+D33+D32+D31+D27+D22+D18+D15+D10+D9+D8+D7,2)</f>
        <v>-305715</v>
      </c>
    </row>
    <row r="47" spans="1:4" x14ac:dyDescent="0.25">
      <c r="A47" s="15"/>
      <c r="B47" s="15" t="s">
        <v>93</v>
      </c>
      <c r="C47" s="17">
        <f>ROUND(SUM(C48:C49),2)</f>
        <v>749</v>
      </c>
      <c r="D47" s="17">
        <f>ROUND(SUM(D48:D49),2)</f>
        <v>5463</v>
      </c>
    </row>
    <row r="48" spans="1:4" x14ac:dyDescent="0.25">
      <c r="A48" s="15" t="s">
        <v>94</v>
      </c>
      <c r="B48" s="15" t="s">
        <v>95</v>
      </c>
      <c r="C48" s="16"/>
      <c r="D48" s="16"/>
    </row>
    <row r="49" spans="1:4" x14ac:dyDescent="0.25">
      <c r="A49" s="15" t="s">
        <v>96</v>
      </c>
      <c r="B49" s="15" t="s">
        <v>97</v>
      </c>
      <c r="C49" s="16">
        <v>749</v>
      </c>
      <c r="D49" s="16">
        <v>5463</v>
      </c>
    </row>
    <row r="50" spans="1:4" x14ac:dyDescent="0.25">
      <c r="A50" s="15"/>
      <c r="B50" s="15" t="s">
        <v>98</v>
      </c>
      <c r="C50" s="17">
        <f>ROUND(SUM(C51:C53),2)</f>
        <v>0</v>
      </c>
      <c r="D50" s="17">
        <f>ROUND(SUM(D51:D53),2)</f>
        <v>0</v>
      </c>
    </row>
    <row r="51" spans="1:4" ht="33.75" x14ac:dyDescent="0.25">
      <c r="A51" s="15" t="s">
        <v>99</v>
      </c>
      <c r="B51" s="15" t="s">
        <v>100</v>
      </c>
      <c r="C51" s="16"/>
      <c r="D51" s="16"/>
    </row>
    <row r="52" spans="1:4" ht="33.75" x14ac:dyDescent="0.25">
      <c r="A52" s="15" t="s">
        <v>101</v>
      </c>
      <c r="B52" s="15" t="s">
        <v>102</v>
      </c>
      <c r="C52" s="16"/>
      <c r="D52" s="16"/>
    </row>
    <row r="53" spans="1:4" x14ac:dyDescent="0.25">
      <c r="A53" s="15" t="s">
        <v>103</v>
      </c>
      <c r="B53" s="15" t="s">
        <v>104</v>
      </c>
      <c r="C53" s="16"/>
      <c r="D53" s="16"/>
    </row>
    <row r="54" spans="1:4" x14ac:dyDescent="0.25">
      <c r="A54" s="15" t="s">
        <v>105</v>
      </c>
      <c r="B54" s="15" t="s">
        <v>106</v>
      </c>
      <c r="C54" s="16"/>
      <c r="D54" s="16"/>
    </row>
    <row r="55" spans="1:4" x14ac:dyDescent="0.25">
      <c r="A55" s="15" t="s">
        <v>107</v>
      </c>
      <c r="B55" s="15" t="s">
        <v>108</v>
      </c>
      <c r="C55" s="16">
        <v>0</v>
      </c>
      <c r="D55" s="16">
        <v>1</v>
      </c>
    </row>
    <row r="56" spans="1:4" ht="22.5" x14ac:dyDescent="0.25">
      <c r="A56" s="15" t="s">
        <v>109</v>
      </c>
      <c r="B56" s="15" t="s">
        <v>110</v>
      </c>
      <c r="C56" s="16"/>
      <c r="D56" s="16"/>
    </row>
    <row r="57" spans="1:4" x14ac:dyDescent="0.25">
      <c r="A57" s="15"/>
      <c r="B57" s="15" t="s">
        <v>111</v>
      </c>
      <c r="C57" s="16"/>
      <c r="D57" s="16"/>
    </row>
    <row r="58" spans="1:4" x14ac:dyDescent="0.25">
      <c r="A58" s="18"/>
      <c r="B58" s="18" t="s">
        <v>112</v>
      </c>
      <c r="C58" s="19">
        <f>ROUND(C57+C56+C55+C54+C50+C47,2)</f>
        <v>749</v>
      </c>
      <c r="D58" s="19">
        <f>ROUND(D57+D56+D55+D54+D50+D47,2)</f>
        <v>5464</v>
      </c>
    </row>
    <row r="59" spans="1:4" x14ac:dyDescent="0.25">
      <c r="A59" s="18"/>
      <c r="B59" s="18" t="s">
        <v>113</v>
      </c>
      <c r="C59" s="19">
        <f>ROUND(C58+C46,2)</f>
        <v>-141563</v>
      </c>
      <c r="D59" s="19">
        <f>ROUND(D58+D46,2)</f>
        <v>-300251</v>
      </c>
    </row>
    <row r="60" spans="1:4" x14ac:dyDescent="0.25">
      <c r="A60" s="15" t="s">
        <v>114</v>
      </c>
      <c r="B60" s="15" t="s">
        <v>115</v>
      </c>
      <c r="C60" s="16"/>
      <c r="D60" s="16"/>
    </row>
    <row r="61" spans="1:4" ht="22.5" x14ac:dyDescent="0.25">
      <c r="A61" s="20"/>
      <c r="B61" s="20" t="s">
        <v>116</v>
      </c>
      <c r="C61" s="19">
        <f>ROUND(C59+C60,2)</f>
        <v>-141563</v>
      </c>
      <c r="D61" s="19">
        <f>ROUND(D59+D60,2)</f>
        <v>-300251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f>ROUND(C61+C63,2)</f>
        <v>-141563</v>
      </c>
      <c r="D64" s="17">
        <f>ROUND(D61+D63,2)</f>
        <v>-300251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8" t="s">
        <v>21</v>
      </c>
      <c r="B1" s="68"/>
      <c r="C1" s="68"/>
      <c r="D1" s="68"/>
    </row>
    <row r="2" spans="1:4" ht="20.25" thickBot="1" x14ac:dyDescent="0.3">
      <c r="A2" s="25"/>
      <c r="B2" s="26" t="s">
        <v>14</v>
      </c>
      <c r="C2" s="25" t="s">
        <v>24</v>
      </c>
      <c r="D2" s="25" t="s">
        <v>25</v>
      </c>
    </row>
    <row r="3" spans="1:4" ht="15.75" thickBot="1" x14ac:dyDescent="0.3">
      <c r="A3" s="25"/>
      <c r="B3" s="25" t="s">
        <v>26</v>
      </c>
      <c r="C3" s="28">
        <f>C58</f>
        <v>953</v>
      </c>
      <c r="D3" s="28">
        <f>D58</f>
        <v>316</v>
      </c>
    </row>
    <row r="4" spans="1:4" ht="23.25" thickBot="1" x14ac:dyDescent="0.3">
      <c r="A4" s="29" t="s">
        <v>27</v>
      </c>
      <c r="B4" s="29" t="s">
        <v>28</v>
      </c>
      <c r="C4" s="30">
        <v>2219</v>
      </c>
      <c r="D4" s="30">
        <v>2518</v>
      </c>
    </row>
    <row r="5" spans="1:4" ht="15.75" thickBot="1" x14ac:dyDescent="0.3">
      <c r="A5" s="29" t="s">
        <v>29</v>
      </c>
      <c r="B5" s="29" t="s">
        <v>30</v>
      </c>
      <c r="C5" s="30"/>
      <c r="D5" s="30"/>
    </row>
    <row r="6" spans="1:4" ht="15.75" thickBot="1" x14ac:dyDescent="0.3">
      <c r="A6" s="29" t="s">
        <v>31</v>
      </c>
      <c r="B6" s="29" t="s">
        <v>32</v>
      </c>
      <c r="C6" s="30"/>
      <c r="D6" s="30"/>
    </row>
    <row r="7" spans="1:4" ht="15.75" thickBot="1" x14ac:dyDescent="0.3">
      <c r="A7" s="29" t="s">
        <v>1</v>
      </c>
      <c r="B7" s="29" t="s">
        <v>33</v>
      </c>
      <c r="C7" s="30">
        <f>SUM(C8:C11)</f>
        <v>-27</v>
      </c>
      <c r="D7" s="30">
        <f>SUM(D8:D11)</f>
        <v>-41</v>
      </c>
    </row>
    <row r="8" spans="1:4" ht="15.75" thickBot="1" x14ac:dyDescent="0.3">
      <c r="A8" s="29" t="s">
        <v>34</v>
      </c>
      <c r="B8" s="29" t="s">
        <v>120</v>
      </c>
      <c r="C8" s="30">
        <v>-27</v>
      </c>
      <c r="D8" s="30">
        <v>-41</v>
      </c>
    </row>
    <row r="9" spans="1:4" ht="34.5" thickBot="1" x14ac:dyDescent="0.3">
      <c r="A9" s="29" t="s">
        <v>36</v>
      </c>
      <c r="B9" s="29" t="s">
        <v>121</v>
      </c>
      <c r="C9" s="30"/>
      <c r="D9" s="30"/>
    </row>
    <row r="10" spans="1:4" ht="15.75" thickBot="1" x14ac:dyDescent="0.3">
      <c r="A10" s="29" t="s">
        <v>38</v>
      </c>
      <c r="B10" s="29" t="s">
        <v>122</v>
      </c>
      <c r="C10" s="30"/>
      <c r="D10" s="30"/>
    </row>
    <row r="11" spans="1:4" ht="23.25" thickBot="1" x14ac:dyDescent="0.3">
      <c r="A11" s="29" t="s">
        <v>40</v>
      </c>
      <c r="B11" s="29" t="s">
        <v>123</v>
      </c>
      <c r="C11" s="30"/>
      <c r="D11" s="30"/>
    </row>
    <row r="12" spans="1:4" ht="15.75" thickBot="1" x14ac:dyDescent="0.3">
      <c r="A12" s="29" t="s">
        <v>1</v>
      </c>
      <c r="B12" s="29" t="s">
        <v>42</v>
      </c>
      <c r="C12" s="30">
        <f>SUM(C13:C14)</f>
        <v>4</v>
      </c>
      <c r="D12" s="30">
        <f>SUM(D13:D14)</f>
        <v>6</v>
      </c>
    </row>
    <row r="13" spans="1:4" ht="15.75" thickBot="1" x14ac:dyDescent="0.3">
      <c r="A13" s="29" t="s">
        <v>43</v>
      </c>
      <c r="B13" s="29" t="s">
        <v>124</v>
      </c>
      <c r="C13" s="30">
        <v>4</v>
      </c>
      <c r="D13" s="30">
        <v>6</v>
      </c>
    </row>
    <row r="14" spans="1:4" ht="15.75" thickBot="1" x14ac:dyDescent="0.3">
      <c r="A14" s="29" t="s">
        <v>45</v>
      </c>
      <c r="B14" s="29" t="s">
        <v>125</v>
      </c>
      <c r="C14" s="30"/>
      <c r="D14" s="30"/>
    </row>
    <row r="15" spans="1:4" ht="15.75" thickBot="1" x14ac:dyDescent="0.3">
      <c r="A15" s="29" t="s">
        <v>1</v>
      </c>
      <c r="B15" s="29" t="s">
        <v>47</v>
      </c>
      <c r="C15" s="30">
        <f>SUM(C16:C18)</f>
        <v>-446</v>
      </c>
      <c r="D15" s="30">
        <f>SUM(D16:D18)</f>
        <v>-845</v>
      </c>
    </row>
    <row r="16" spans="1:4" ht="15.75" thickBot="1" x14ac:dyDescent="0.3">
      <c r="A16" s="29" t="s">
        <v>48</v>
      </c>
      <c r="B16" s="29" t="s">
        <v>126</v>
      </c>
      <c r="C16" s="30">
        <v>-343</v>
      </c>
      <c r="D16" s="30">
        <v>-637</v>
      </c>
    </row>
    <row r="17" spans="1:4" ht="15.75" thickBot="1" x14ac:dyDescent="0.3">
      <c r="A17" s="29" t="s">
        <v>50</v>
      </c>
      <c r="B17" s="29" t="s">
        <v>127</v>
      </c>
      <c r="C17" s="30">
        <v>-103</v>
      </c>
      <c r="D17" s="30">
        <v>-208</v>
      </c>
    </row>
    <row r="18" spans="1:4" ht="15.75" thickBot="1" x14ac:dyDescent="0.3">
      <c r="A18" s="29" t="s">
        <v>52</v>
      </c>
      <c r="B18" s="29" t="s">
        <v>128</v>
      </c>
      <c r="C18" s="30"/>
      <c r="D18" s="30"/>
    </row>
    <row r="19" spans="1:4" ht="15.75" thickBot="1" x14ac:dyDescent="0.3">
      <c r="A19" s="29" t="s">
        <v>1</v>
      </c>
      <c r="B19" s="29" t="s">
        <v>54</v>
      </c>
      <c r="C19" s="30">
        <f>SUM(C20:C23)</f>
        <v>-803</v>
      </c>
      <c r="D19" s="30">
        <f>SUM(D20:D23)</f>
        <v>-1362</v>
      </c>
    </row>
    <row r="20" spans="1:4" ht="34.5" thickBot="1" x14ac:dyDescent="0.3">
      <c r="A20" s="29" t="s">
        <v>55</v>
      </c>
      <c r="B20" s="29" t="s">
        <v>129</v>
      </c>
      <c r="C20" s="30">
        <v>-803</v>
      </c>
      <c r="D20" s="30">
        <v>-1359</v>
      </c>
    </row>
    <row r="21" spans="1:4" ht="15.75" thickBot="1" x14ac:dyDescent="0.3">
      <c r="A21" s="29" t="s">
        <v>57</v>
      </c>
      <c r="B21" s="29" t="s">
        <v>130</v>
      </c>
      <c r="C21" s="30"/>
      <c r="D21" s="30">
        <v>-3</v>
      </c>
    </row>
    <row r="22" spans="1:4" ht="15.75" thickBot="1" x14ac:dyDescent="0.3">
      <c r="A22" s="29" t="s">
        <v>59</v>
      </c>
      <c r="B22" s="29" t="s">
        <v>131</v>
      </c>
      <c r="C22" s="30"/>
      <c r="D22" s="30"/>
    </row>
    <row r="23" spans="1:4" ht="15.75" thickBot="1" x14ac:dyDescent="0.3">
      <c r="A23" s="29" t="s">
        <v>61</v>
      </c>
      <c r="B23" s="29" t="s">
        <v>132</v>
      </c>
      <c r="C23" s="30"/>
      <c r="D23" s="30"/>
    </row>
    <row r="24" spans="1:4" ht="15.75" thickBot="1" x14ac:dyDescent="0.3">
      <c r="A24" s="29" t="s">
        <v>1</v>
      </c>
      <c r="B24" s="29" t="s">
        <v>63</v>
      </c>
      <c r="C24" s="30">
        <f>SUM(C25:C27)</f>
        <v>0</v>
      </c>
      <c r="D24" s="30">
        <f>SUM(D25:D27)</f>
        <v>0</v>
      </c>
    </row>
    <row r="25" spans="1:4" ht="15.75" thickBot="1" x14ac:dyDescent="0.3">
      <c r="A25" s="29" t="s">
        <v>64</v>
      </c>
      <c r="B25" s="29" t="s">
        <v>133</v>
      </c>
      <c r="C25" s="30"/>
      <c r="D25" s="30"/>
    </row>
    <row r="26" spans="1:4" ht="15.75" thickBot="1" x14ac:dyDescent="0.3">
      <c r="A26" s="29" t="s">
        <v>66</v>
      </c>
      <c r="B26" s="29" t="s">
        <v>134</v>
      </c>
      <c r="C26" s="30"/>
      <c r="D26" s="30"/>
    </row>
    <row r="27" spans="1:4" ht="15.75" thickBot="1" x14ac:dyDescent="0.3">
      <c r="A27" s="29" t="s">
        <v>68</v>
      </c>
      <c r="B27" s="29" t="s">
        <v>135</v>
      </c>
      <c r="C27" s="30"/>
      <c r="D27" s="30"/>
    </row>
    <row r="28" spans="1:4" ht="15.75" thickBot="1" x14ac:dyDescent="0.3">
      <c r="A28" s="29" t="s">
        <v>1</v>
      </c>
      <c r="B28" s="29" t="s">
        <v>70</v>
      </c>
      <c r="C28" s="30"/>
      <c r="D28" s="30"/>
    </row>
    <row r="29" spans="1:4" ht="15.75" thickBot="1" x14ac:dyDescent="0.3">
      <c r="A29" s="29" t="s">
        <v>71</v>
      </c>
      <c r="B29" s="29" t="s">
        <v>72</v>
      </c>
      <c r="C29" s="30"/>
      <c r="D29" s="30"/>
    </row>
    <row r="30" spans="1:4" ht="15.75" thickBot="1" x14ac:dyDescent="0.3">
      <c r="A30" s="29" t="s">
        <v>1</v>
      </c>
      <c r="B30" s="29" t="s">
        <v>73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136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75</v>
      </c>
      <c r="B32" s="29" t="s">
        <v>137</v>
      </c>
      <c r="C32" s="30"/>
      <c r="D32" s="30"/>
    </row>
    <row r="33" spans="1:4" ht="15.75" thickBot="1" x14ac:dyDescent="0.3">
      <c r="A33" s="29" t="s">
        <v>77</v>
      </c>
      <c r="B33" s="29" t="s">
        <v>138</v>
      </c>
      <c r="C33" s="30"/>
      <c r="D33" s="30"/>
    </row>
    <row r="34" spans="1:4" ht="15.75" thickBot="1" x14ac:dyDescent="0.3">
      <c r="A34" s="29" t="s">
        <v>79</v>
      </c>
      <c r="B34" s="29" t="s">
        <v>139</v>
      </c>
      <c r="C34" s="30"/>
      <c r="D34" s="30"/>
    </row>
    <row r="35" spans="1:4" ht="15.75" thickBot="1" x14ac:dyDescent="0.3">
      <c r="A35" s="29" t="s">
        <v>1</v>
      </c>
      <c r="B35" s="29" t="s">
        <v>140</v>
      </c>
      <c r="C35" s="30">
        <f>SUM(C36:C38)</f>
        <v>0</v>
      </c>
      <c r="D35" s="30">
        <f>SUM(D36:D38)</f>
        <v>0</v>
      </c>
    </row>
    <row r="36" spans="1:4" ht="15.75" thickBot="1" x14ac:dyDescent="0.3">
      <c r="A36" s="29" t="s">
        <v>82</v>
      </c>
      <c r="B36" s="29" t="s">
        <v>137</v>
      </c>
      <c r="C36" s="30"/>
      <c r="D36" s="30"/>
    </row>
    <row r="37" spans="1:4" ht="15.75" thickBot="1" x14ac:dyDescent="0.3">
      <c r="A37" s="29" t="s">
        <v>83</v>
      </c>
      <c r="B37" s="29" t="s">
        <v>138</v>
      </c>
      <c r="C37" s="30"/>
      <c r="D37" s="30"/>
    </row>
    <row r="38" spans="1:4" ht="15.75" thickBot="1" x14ac:dyDescent="0.3">
      <c r="A38" s="29" t="s">
        <v>84</v>
      </c>
      <c r="B38" s="29" t="s">
        <v>139</v>
      </c>
      <c r="C38" s="30"/>
      <c r="D38" s="30"/>
    </row>
    <row r="39" spans="1:4" ht="15.75" thickBot="1" x14ac:dyDescent="0.3">
      <c r="A39" s="29" t="s">
        <v>141</v>
      </c>
      <c r="B39" s="29" t="s">
        <v>86</v>
      </c>
      <c r="C39" s="30"/>
      <c r="D39" s="30"/>
    </row>
    <row r="40" spans="1:4" ht="15.75" thickBot="1" x14ac:dyDescent="0.3">
      <c r="A40" s="29" t="s">
        <v>141</v>
      </c>
      <c r="B40" s="29" t="s">
        <v>87</v>
      </c>
      <c r="C40" s="30">
        <f>SUM(C41:C42)</f>
        <v>-3</v>
      </c>
      <c r="D40" s="30">
        <f>SUM(D41:D42)</f>
        <v>0</v>
      </c>
    </row>
    <row r="41" spans="1:4" ht="15.75" thickBot="1" x14ac:dyDescent="0.3">
      <c r="A41" s="29" t="s">
        <v>88</v>
      </c>
      <c r="B41" s="29" t="s">
        <v>142</v>
      </c>
      <c r="C41" s="30">
        <v>-3</v>
      </c>
      <c r="D41" s="30"/>
    </row>
    <row r="42" spans="1:4" ht="15.75" thickBot="1" x14ac:dyDescent="0.3">
      <c r="A42" s="29" t="s">
        <v>90</v>
      </c>
      <c r="B42" s="29" t="s">
        <v>143</v>
      </c>
      <c r="C42" s="30"/>
      <c r="D42" s="30"/>
    </row>
    <row r="43" spans="1:4" ht="15.75" thickBot="1" x14ac:dyDescent="0.3">
      <c r="A43" s="31" t="s">
        <v>1</v>
      </c>
      <c r="B43" s="31" t="s">
        <v>92</v>
      </c>
      <c r="C43" s="32">
        <f>C4+C5+C6+C7+C12+C15+C19+C24+C28+C29+C30+C39+C40</f>
        <v>944</v>
      </c>
      <c r="D43" s="32">
        <f>D4+D5+D6+D7+D12+D15+D19+D24+D28+D29+D30+D39+D40</f>
        <v>276</v>
      </c>
    </row>
    <row r="44" spans="1:4" ht="15.75" thickBot="1" x14ac:dyDescent="0.3">
      <c r="A44" s="29" t="s">
        <v>1</v>
      </c>
      <c r="B44" s="29" t="s">
        <v>93</v>
      </c>
      <c r="C44" s="30">
        <f>SUM(C45:C46)</f>
        <v>9</v>
      </c>
      <c r="D44" s="30">
        <f>SUM(D45:D46)</f>
        <v>34</v>
      </c>
    </row>
    <row r="45" spans="1:4" ht="15.75" thickBot="1" x14ac:dyDescent="0.3">
      <c r="A45" s="29" t="s">
        <v>94</v>
      </c>
      <c r="B45" s="29" t="s">
        <v>144</v>
      </c>
      <c r="C45" s="30"/>
      <c r="D45" s="30"/>
    </row>
    <row r="46" spans="1:4" ht="15.75" thickBot="1" x14ac:dyDescent="0.3">
      <c r="A46" s="29" t="s">
        <v>96</v>
      </c>
      <c r="B46" s="29" t="s">
        <v>145</v>
      </c>
      <c r="C46" s="30">
        <v>9</v>
      </c>
      <c r="D46" s="30">
        <v>34</v>
      </c>
    </row>
    <row r="47" spans="1:4" ht="15.75" thickBot="1" x14ac:dyDescent="0.3">
      <c r="A47" s="29" t="s">
        <v>1</v>
      </c>
      <c r="B47" s="29" t="s">
        <v>98</v>
      </c>
      <c r="C47" s="30">
        <f>SUM(C48:C50)</f>
        <v>0</v>
      </c>
      <c r="D47" s="30">
        <f>SUM(D48:D50)</f>
        <v>0</v>
      </c>
    </row>
    <row r="48" spans="1:4" ht="45.75" thickBot="1" x14ac:dyDescent="0.3">
      <c r="A48" s="29" t="s">
        <v>99</v>
      </c>
      <c r="B48" s="29" t="s">
        <v>146</v>
      </c>
      <c r="C48" s="30"/>
      <c r="D48" s="30"/>
    </row>
    <row r="49" spans="1:4" ht="57" thickBot="1" x14ac:dyDescent="0.3">
      <c r="A49" s="29" t="s">
        <v>101</v>
      </c>
      <c r="B49" s="29" t="s">
        <v>147</v>
      </c>
      <c r="C49" s="30"/>
      <c r="D49" s="30"/>
    </row>
    <row r="50" spans="1:4" ht="15.75" thickBot="1" x14ac:dyDescent="0.3">
      <c r="A50" s="29" t="s">
        <v>103</v>
      </c>
      <c r="B50" s="29" t="s">
        <v>148</v>
      </c>
      <c r="C50" s="30"/>
      <c r="D50" s="30"/>
    </row>
    <row r="51" spans="1:4" ht="15.75" thickBot="1" x14ac:dyDescent="0.3">
      <c r="A51" s="29" t="s">
        <v>105</v>
      </c>
      <c r="B51" s="29" t="s">
        <v>106</v>
      </c>
      <c r="C51" s="30"/>
      <c r="D51" s="30"/>
    </row>
    <row r="52" spans="1:4" ht="15.75" thickBot="1" x14ac:dyDescent="0.3">
      <c r="A52" s="29" t="s">
        <v>107</v>
      </c>
      <c r="B52" s="29" t="s">
        <v>108</v>
      </c>
      <c r="C52" s="30"/>
      <c r="D52" s="30"/>
    </row>
    <row r="53" spans="1:4" ht="23.25" thickBot="1" x14ac:dyDescent="0.3">
      <c r="A53" s="29" t="s">
        <v>109</v>
      </c>
      <c r="B53" s="29" t="s">
        <v>110</v>
      </c>
      <c r="C53" s="30"/>
      <c r="D53" s="30">
        <v>6</v>
      </c>
    </row>
    <row r="54" spans="1:4" ht="15.75" thickBot="1" x14ac:dyDescent="0.3">
      <c r="A54" s="29" t="s">
        <v>1</v>
      </c>
      <c r="B54" s="29" t="s">
        <v>111</v>
      </c>
      <c r="C54" s="30"/>
      <c r="D54" s="30"/>
    </row>
    <row r="55" spans="1:4" ht="15.75" thickBot="1" x14ac:dyDescent="0.3">
      <c r="A55" s="31" t="s">
        <v>1</v>
      </c>
      <c r="B55" s="31" t="s">
        <v>112</v>
      </c>
      <c r="C55" s="32">
        <f>C44+C47+C51+C52+C53+C54</f>
        <v>9</v>
      </c>
      <c r="D55" s="32">
        <f>D44+D47+D51+D52+D53+D54</f>
        <v>40</v>
      </c>
    </row>
    <row r="56" spans="1:4" ht="15.75" thickBot="1" x14ac:dyDescent="0.3">
      <c r="A56" s="31" t="s">
        <v>1</v>
      </c>
      <c r="B56" s="31" t="s">
        <v>113</v>
      </c>
      <c r="C56" s="32">
        <f>C43+C55</f>
        <v>953</v>
      </c>
      <c r="D56" s="32">
        <f>D43+D55</f>
        <v>316</v>
      </c>
    </row>
    <row r="57" spans="1:4" ht="15.75" thickBot="1" x14ac:dyDescent="0.3">
      <c r="A57" s="29" t="s">
        <v>114</v>
      </c>
      <c r="B57" s="29" t="s">
        <v>115</v>
      </c>
      <c r="C57" s="30"/>
      <c r="D57" s="30"/>
    </row>
    <row r="58" spans="1:4" ht="23.25" thickBot="1" x14ac:dyDescent="0.3">
      <c r="A58" s="31" t="s">
        <v>1</v>
      </c>
      <c r="B58" s="31" t="s">
        <v>116</v>
      </c>
      <c r="C58" s="32">
        <f>C56+C57</f>
        <v>953</v>
      </c>
      <c r="D58" s="32">
        <f>D56+D57</f>
        <v>316</v>
      </c>
    </row>
    <row r="59" spans="1:4" ht="15.75" thickBot="1" x14ac:dyDescent="0.3">
      <c r="A59" s="25"/>
      <c r="B59" s="25" t="s">
        <v>117</v>
      </c>
      <c r="C59" s="28">
        <f>C60</f>
        <v>0</v>
      </c>
      <c r="D59" s="28">
        <f>D60</f>
        <v>-274</v>
      </c>
    </row>
    <row r="60" spans="1:4" ht="15.75" thickBot="1" x14ac:dyDescent="0.3">
      <c r="A60" s="29" t="s">
        <v>1</v>
      </c>
      <c r="B60" s="29" t="s">
        <v>118</v>
      </c>
      <c r="C60" s="30"/>
      <c r="D60" s="30">
        <v>-274</v>
      </c>
    </row>
    <row r="61" spans="1:4" ht="15.75" thickBot="1" x14ac:dyDescent="0.3">
      <c r="A61" s="29" t="s">
        <v>1</v>
      </c>
      <c r="B61" s="29" t="s">
        <v>119</v>
      </c>
      <c r="C61" s="30">
        <f>C58+C60</f>
        <v>953</v>
      </c>
      <c r="D61" s="30">
        <f>D58+D60</f>
        <v>42</v>
      </c>
    </row>
    <row r="63" spans="1:4" x14ac:dyDescent="0.25">
      <c r="A63" s="33" t="s">
        <v>149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8" t="s">
        <v>21</v>
      </c>
      <c r="B1" s="68"/>
      <c r="C1" s="68"/>
      <c r="D1" s="68"/>
    </row>
    <row r="2" spans="1:4" ht="20.25" thickBot="1" x14ac:dyDescent="0.3">
      <c r="A2" s="25"/>
      <c r="B2" s="26" t="s">
        <v>14</v>
      </c>
      <c r="C2" s="25" t="s">
        <v>150</v>
      </c>
      <c r="D2" s="25" t="s">
        <v>151</v>
      </c>
    </row>
    <row r="3" spans="1:4" ht="15.75" thickBot="1" x14ac:dyDescent="0.3">
      <c r="A3" s="25"/>
      <c r="B3" s="25" t="s">
        <v>26</v>
      </c>
      <c r="C3" s="28">
        <f>C58</f>
        <v>18032</v>
      </c>
      <c r="D3" s="28">
        <f>D58</f>
        <v>50168</v>
      </c>
    </row>
    <row r="4" spans="1:4" ht="23.25" thickBot="1" x14ac:dyDescent="0.3">
      <c r="A4" s="29" t="s">
        <v>27</v>
      </c>
      <c r="B4" s="29" t="s">
        <v>28</v>
      </c>
      <c r="C4" s="30">
        <v>21960</v>
      </c>
      <c r="D4" s="30">
        <v>67425</v>
      </c>
    </row>
    <row r="5" spans="1:4" ht="15.75" thickBot="1" x14ac:dyDescent="0.3">
      <c r="A5" s="29" t="s">
        <v>29</v>
      </c>
      <c r="B5" s="29" t="s">
        <v>30</v>
      </c>
      <c r="C5" s="30"/>
      <c r="D5" s="30"/>
    </row>
    <row r="6" spans="1:4" ht="15.75" thickBot="1" x14ac:dyDescent="0.3">
      <c r="A6" s="29" t="s">
        <v>31</v>
      </c>
      <c r="B6" s="29" t="s">
        <v>32</v>
      </c>
      <c r="C6" s="30"/>
      <c r="D6" s="30"/>
    </row>
    <row r="7" spans="1:4" ht="15.75" thickBot="1" x14ac:dyDescent="0.3">
      <c r="A7" s="29" t="s">
        <v>1</v>
      </c>
      <c r="B7" s="29" t="s">
        <v>33</v>
      </c>
      <c r="C7" s="30">
        <f>SUM(C8:C11)</f>
        <v>0</v>
      </c>
      <c r="D7" s="30">
        <f>SUM(D8:D11)</f>
        <v>0</v>
      </c>
    </row>
    <row r="8" spans="1:4" ht="15.75" thickBot="1" x14ac:dyDescent="0.3">
      <c r="A8" s="29" t="s">
        <v>34</v>
      </c>
      <c r="B8" s="29" t="s">
        <v>120</v>
      </c>
      <c r="C8" s="30"/>
      <c r="D8" s="30"/>
    </row>
    <row r="9" spans="1:4" ht="34.5" thickBot="1" x14ac:dyDescent="0.3">
      <c r="A9" s="29" t="s">
        <v>36</v>
      </c>
      <c r="B9" s="29" t="s">
        <v>121</v>
      </c>
      <c r="C9" s="30"/>
      <c r="D9" s="30"/>
    </row>
    <row r="10" spans="1:4" ht="15.75" thickBot="1" x14ac:dyDescent="0.3">
      <c r="A10" s="29" t="s">
        <v>38</v>
      </c>
      <c r="B10" s="29" t="s">
        <v>122</v>
      </c>
      <c r="C10" s="30"/>
      <c r="D10" s="30"/>
    </row>
    <row r="11" spans="1:4" ht="23.25" thickBot="1" x14ac:dyDescent="0.3">
      <c r="A11" s="29" t="s">
        <v>40</v>
      </c>
      <c r="B11" s="29" t="s">
        <v>123</v>
      </c>
      <c r="C11" s="30"/>
      <c r="D11" s="30"/>
    </row>
    <row r="12" spans="1:4" ht="15.75" thickBot="1" x14ac:dyDescent="0.3">
      <c r="A12" s="29" t="s">
        <v>1</v>
      </c>
      <c r="B12" s="29" t="s">
        <v>42</v>
      </c>
      <c r="C12" s="30">
        <f>SUM(C13:C14)</f>
        <v>903</v>
      </c>
      <c r="D12" s="30">
        <f>SUM(D13:D14)</f>
        <v>2074</v>
      </c>
    </row>
    <row r="13" spans="1:4" ht="15.75" thickBot="1" x14ac:dyDescent="0.3">
      <c r="A13" s="29" t="s">
        <v>43</v>
      </c>
      <c r="B13" s="29" t="s">
        <v>124</v>
      </c>
      <c r="C13" s="30">
        <v>903</v>
      </c>
      <c r="D13" s="30">
        <v>1821</v>
      </c>
    </row>
    <row r="14" spans="1:4" ht="15.75" thickBot="1" x14ac:dyDescent="0.3">
      <c r="A14" s="29" t="s">
        <v>45</v>
      </c>
      <c r="B14" s="29" t="s">
        <v>125</v>
      </c>
      <c r="C14" s="30"/>
      <c r="D14" s="30">
        <v>253</v>
      </c>
    </row>
    <row r="15" spans="1:4" ht="15.75" thickBot="1" x14ac:dyDescent="0.3">
      <c r="A15" s="29" t="s">
        <v>1</v>
      </c>
      <c r="B15" s="29" t="s">
        <v>47</v>
      </c>
      <c r="C15" s="30">
        <f>SUM(C16:C18)</f>
        <v>-1536</v>
      </c>
      <c r="D15" s="30">
        <f>SUM(D16:D18)</f>
        <v>-2723</v>
      </c>
    </row>
    <row r="16" spans="1:4" ht="15.75" thickBot="1" x14ac:dyDescent="0.3">
      <c r="A16" s="29" t="s">
        <v>48</v>
      </c>
      <c r="B16" s="29" t="s">
        <v>126</v>
      </c>
      <c r="C16" s="30">
        <v>-1179</v>
      </c>
      <c r="D16" s="30">
        <v>-2076</v>
      </c>
    </row>
    <row r="17" spans="1:4" ht="15.75" thickBot="1" x14ac:dyDescent="0.3">
      <c r="A17" s="29" t="s">
        <v>50</v>
      </c>
      <c r="B17" s="29" t="s">
        <v>127</v>
      </c>
      <c r="C17" s="30">
        <v>-357</v>
      </c>
      <c r="D17" s="30">
        <v>-647</v>
      </c>
    </row>
    <row r="18" spans="1:4" ht="15.75" thickBot="1" x14ac:dyDescent="0.3">
      <c r="A18" s="29" t="s">
        <v>52</v>
      </c>
      <c r="B18" s="29" t="s">
        <v>128</v>
      </c>
      <c r="C18" s="30"/>
      <c r="D18" s="30"/>
    </row>
    <row r="19" spans="1:4" ht="15.75" thickBot="1" x14ac:dyDescent="0.3">
      <c r="A19" s="29" t="s">
        <v>1</v>
      </c>
      <c r="B19" s="29" t="s">
        <v>54</v>
      </c>
      <c r="C19" s="30">
        <f>SUM(C20:C23)</f>
        <v>-945</v>
      </c>
      <c r="D19" s="30">
        <f>SUM(D20:D23)</f>
        <v>-1887</v>
      </c>
    </row>
    <row r="20" spans="1:4" ht="34.5" thickBot="1" x14ac:dyDescent="0.3">
      <c r="A20" s="29" t="s">
        <v>55</v>
      </c>
      <c r="B20" s="29" t="s">
        <v>129</v>
      </c>
      <c r="C20" s="30">
        <v>-450</v>
      </c>
      <c r="D20" s="30">
        <v>-1044</v>
      </c>
    </row>
    <row r="21" spans="1:4" ht="15.75" thickBot="1" x14ac:dyDescent="0.3">
      <c r="A21" s="29" t="s">
        <v>57</v>
      </c>
      <c r="B21" s="29" t="s">
        <v>130</v>
      </c>
      <c r="C21" s="30">
        <v>-466</v>
      </c>
      <c r="D21" s="30">
        <v>-845</v>
      </c>
    </row>
    <row r="22" spans="1:4" ht="15.75" thickBot="1" x14ac:dyDescent="0.3">
      <c r="A22" s="29" t="s">
        <v>59</v>
      </c>
      <c r="B22" s="29" t="s">
        <v>131</v>
      </c>
      <c r="C22" s="30"/>
      <c r="D22" s="30"/>
    </row>
    <row r="23" spans="1:4" ht="15.75" thickBot="1" x14ac:dyDescent="0.3">
      <c r="A23" s="29" t="s">
        <v>61</v>
      </c>
      <c r="B23" s="29" t="s">
        <v>132</v>
      </c>
      <c r="C23" s="30">
        <v>-29</v>
      </c>
      <c r="D23" s="30">
        <v>2</v>
      </c>
    </row>
    <row r="24" spans="1:4" ht="15.75" thickBot="1" x14ac:dyDescent="0.3">
      <c r="A24" s="29" t="s">
        <v>1</v>
      </c>
      <c r="B24" s="29" t="s">
        <v>63</v>
      </c>
      <c r="C24" s="30">
        <f>SUM(C25:C27)</f>
        <v>-770</v>
      </c>
      <c r="D24" s="30">
        <f>SUM(D25:D27)</f>
        <v>-1548</v>
      </c>
    </row>
    <row r="25" spans="1:4" ht="15.75" thickBot="1" x14ac:dyDescent="0.3">
      <c r="A25" s="29" t="s">
        <v>64</v>
      </c>
      <c r="B25" s="29" t="s">
        <v>133</v>
      </c>
      <c r="C25" s="30"/>
      <c r="D25" s="30"/>
    </row>
    <row r="26" spans="1:4" ht="15.75" thickBot="1" x14ac:dyDescent="0.3">
      <c r="A26" s="29" t="s">
        <v>66</v>
      </c>
      <c r="B26" s="29" t="s">
        <v>134</v>
      </c>
      <c r="C26" s="30">
        <v>-16</v>
      </c>
      <c r="D26" s="30">
        <v>-28</v>
      </c>
    </row>
    <row r="27" spans="1:4" ht="15.75" thickBot="1" x14ac:dyDescent="0.3">
      <c r="A27" s="29" t="s">
        <v>68</v>
      </c>
      <c r="B27" s="29" t="s">
        <v>135</v>
      </c>
      <c r="C27" s="30">
        <v>-754</v>
      </c>
      <c r="D27" s="30">
        <v>-1520</v>
      </c>
    </row>
    <row r="28" spans="1:4" ht="15.75" thickBot="1" x14ac:dyDescent="0.3">
      <c r="A28" s="29" t="s">
        <v>1</v>
      </c>
      <c r="B28" s="29" t="s">
        <v>70</v>
      </c>
      <c r="C28" s="30"/>
      <c r="D28" s="30">
        <v>31</v>
      </c>
    </row>
    <row r="29" spans="1:4" ht="15.75" thickBot="1" x14ac:dyDescent="0.3">
      <c r="A29" s="29" t="s">
        <v>71</v>
      </c>
      <c r="B29" s="29" t="s">
        <v>72</v>
      </c>
      <c r="C29" s="30"/>
      <c r="D29" s="30">
        <v>1444</v>
      </c>
    </row>
    <row r="30" spans="1:4" ht="15.75" thickBot="1" x14ac:dyDescent="0.3">
      <c r="A30" s="29" t="s">
        <v>1</v>
      </c>
      <c r="B30" s="29" t="s">
        <v>73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136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75</v>
      </c>
      <c r="B32" s="29" t="s">
        <v>137</v>
      </c>
      <c r="C32" s="30"/>
      <c r="D32" s="30"/>
    </row>
    <row r="33" spans="1:6" ht="15.75" thickBot="1" x14ac:dyDescent="0.3">
      <c r="A33" s="29" t="s">
        <v>77</v>
      </c>
      <c r="B33" s="29" t="s">
        <v>138</v>
      </c>
      <c r="C33" s="30"/>
      <c r="D33" s="30"/>
    </row>
    <row r="34" spans="1:6" ht="15.75" thickBot="1" x14ac:dyDescent="0.3">
      <c r="A34" s="29" t="s">
        <v>79</v>
      </c>
      <c r="B34" s="29" t="s">
        <v>139</v>
      </c>
      <c r="C34" s="30"/>
      <c r="D34" s="30"/>
    </row>
    <row r="35" spans="1:6" ht="15.75" thickBot="1" x14ac:dyDescent="0.3">
      <c r="A35" s="29" t="s">
        <v>1</v>
      </c>
      <c r="B35" s="29" t="s">
        <v>140</v>
      </c>
      <c r="C35" s="30">
        <f>SUM(C36:C38)</f>
        <v>0</v>
      </c>
      <c r="D35" s="30">
        <f>SUM(D36:D38)</f>
        <v>0</v>
      </c>
    </row>
    <row r="36" spans="1:6" ht="15.75" thickBot="1" x14ac:dyDescent="0.3">
      <c r="A36" s="29" t="s">
        <v>82</v>
      </c>
      <c r="B36" s="29" t="s">
        <v>137</v>
      </c>
      <c r="C36" s="30"/>
      <c r="D36" s="30"/>
    </row>
    <row r="37" spans="1:6" ht="15.75" thickBot="1" x14ac:dyDescent="0.3">
      <c r="A37" s="29" t="s">
        <v>83</v>
      </c>
      <c r="B37" s="29" t="s">
        <v>138</v>
      </c>
      <c r="C37" s="30"/>
      <c r="D37" s="30"/>
    </row>
    <row r="38" spans="1:6" ht="15.75" thickBot="1" x14ac:dyDescent="0.3">
      <c r="A38" s="29" t="s">
        <v>84</v>
      </c>
      <c r="B38" s="29" t="s">
        <v>139</v>
      </c>
      <c r="C38" s="30"/>
      <c r="D38" s="30"/>
    </row>
    <row r="39" spans="1:6" ht="15.75" thickBot="1" x14ac:dyDescent="0.3">
      <c r="A39" s="29" t="s">
        <v>141</v>
      </c>
      <c r="B39" s="29" t="s">
        <v>86</v>
      </c>
      <c r="C39" s="30"/>
      <c r="D39" s="30"/>
    </row>
    <row r="40" spans="1:6" ht="15.75" thickBot="1" x14ac:dyDescent="0.3">
      <c r="A40" s="29" t="s">
        <v>141</v>
      </c>
      <c r="B40" s="29" t="s">
        <v>87</v>
      </c>
      <c r="C40" s="30">
        <f>SUM(C41:C42)</f>
        <v>-2</v>
      </c>
      <c r="D40" s="30">
        <f>SUM(D41:D42)</f>
        <v>-11663</v>
      </c>
    </row>
    <row r="41" spans="1:6" ht="15.75" thickBot="1" x14ac:dyDescent="0.3">
      <c r="A41" s="29" t="s">
        <v>88</v>
      </c>
      <c r="B41" s="29" t="s">
        <v>142</v>
      </c>
      <c r="C41" s="30">
        <v>-7</v>
      </c>
      <c r="D41" s="30">
        <v>-11670</v>
      </c>
    </row>
    <row r="42" spans="1:6" ht="15.75" thickBot="1" x14ac:dyDescent="0.3">
      <c r="A42" s="29" t="s">
        <v>90</v>
      </c>
      <c r="B42" s="29" t="s">
        <v>143</v>
      </c>
      <c r="C42" s="30">
        <v>5</v>
      </c>
      <c r="D42" s="30">
        <v>7</v>
      </c>
    </row>
    <row r="43" spans="1:6" ht="15.75" thickBot="1" x14ac:dyDescent="0.3">
      <c r="A43" s="31" t="s">
        <v>1</v>
      </c>
      <c r="B43" s="31" t="s">
        <v>92</v>
      </c>
      <c r="C43" s="32">
        <f>C4+C5+C6+C7+C12+C15+C19+C24+C28+C29+C30+C39+C40</f>
        <v>19610</v>
      </c>
      <c r="D43" s="32">
        <f>D4+D5+D6+D7+D12+D15+D19+D24+D28+D29+D30+D39+D40</f>
        <v>53153</v>
      </c>
      <c r="F43" s="34"/>
    </row>
    <row r="44" spans="1:6" ht="15.75" thickBot="1" x14ac:dyDescent="0.3">
      <c r="A44" s="29" t="s">
        <v>1</v>
      </c>
      <c r="B44" s="29" t="s">
        <v>93</v>
      </c>
      <c r="C44" s="30">
        <f>SUM(C45:C46)</f>
        <v>252</v>
      </c>
      <c r="D44" s="30">
        <f>SUM(D45:D46)</f>
        <v>629</v>
      </c>
    </row>
    <row r="45" spans="1:6" ht="15.75" thickBot="1" x14ac:dyDescent="0.3">
      <c r="A45" s="29" t="s">
        <v>94</v>
      </c>
      <c r="B45" s="29" t="s">
        <v>144</v>
      </c>
      <c r="C45" s="30"/>
      <c r="D45" s="30"/>
    </row>
    <row r="46" spans="1:6" ht="15.75" thickBot="1" x14ac:dyDescent="0.3">
      <c r="A46" s="29" t="s">
        <v>96</v>
      </c>
      <c r="B46" s="29" t="s">
        <v>145</v>
      </c>
      <c r="C46" s="30">
        <v>252</v>
      </c>
      <c r="D46" s="30">
        <v>629</v>
      </c>
    </row>
    <row r="47" spans="1:6" ht="15.75" thickBot="1" x14ac:dyDescent="0.3">
      <c r="A47" s="29" t="s">
        <v>1</v>
      </c>
      <c r="B47" s="29" t="s">
        <v>98</v>
      </c>
      <c r="C47" s="30">
        <f>SUM(C48:C50)</f>
        <v>-1593</v>
      </c>
      <c r="D47" s="30">
        <f>SUM(D48:D50)</f>
        <v>-3434</v>
      </c>
    </row>
    <row r="48" spans="1:6" ht="45.75" thickBot="1" x14ac:dyDescent="0.3">
      <c r="A48" s="29" t="s">
        <v>99</v>
      </c>
      <c r="B48" s="29" t="s">
        <v>146</v>
      </c>
      <c r="C48" s="30"/>
      <c r="D48" s="30"/>
    </row>
    <row r="49" spans="1:4" ht="57" thickBot="1" x14ac:dyDescent="0.3">
      <c r="A49" s="29" t="s">
        <v>101</v>
      </c>
      <c r="B49" s="29" t="s">
        <v>147</v>
      </c>
      <c r="C49" s="30">
        <v>-1593</v>
      </c>
      <c r="D49" s="30">
        <v>-3431</v>
      </c>
    </row>
    <row r="50" spans="1:4" ht="15.75" thickBot="1" x14ac:dyDescent="0.3">
      <c r="A50" s="29" t="s">
        <v>103</v>
      </c>
      <c r="B50" s="29" t="s">
        <v>148</v>
      </c>
      <c r="C50" s="30"/>
      <c r="D50" s="30">
        <v>-3</v>
      </c>
    </row>
    <row r="51" spans="1:4" ht="15.75" thickBot="1" x14ac:dyDescent="0.3">
      <c r="A51" s="29" t="s">
        <v>105</v>
      </c>
      <c r="B51" s="29" t="s">
        <v>106</v>
      </c>
      <c r="C51" s="30"/>
      <c r="D51" s="30"/>
    </row>
    <row r="52" spans="1:4" ht="15.75" thickBot="1" x14ac:dyDescent="0.3">
      <c r="A52" s="29" t="s">
        <v>107</v>
      </c>
      <c r="B52" s="29" t="s">
        <v>108</v>
      </c>
      <c r="C52" s="30"/>
      <c r="D52" s="30"/>
    </row>
    <row r="53" spans="1:4" ht="23.25" thickBot="1" x14ac:dyDescent="0.3">
      <c r="A53" s="29" t="s">
        <v>109</v>
      </c>
      <c r="B53" s="29" t="s">
        <v>110</v>
      </c>
      <c r="C53" s="30"/>
      <c r="D53" s="30"/>
    </row>
    <row r="54" spans="1:4" ht="15.75" thickBot="1" x14ac:dyDescent="0.3">
      <c r="A54" s="29" t="s">
        <v>1</v>
      </c>
      <c r="B54" s="29" t="s">
        <v>111</v>
      </c>
      <c r="C54" s="30"/>
      <c r="D54" s="30"/>
    </row>
    <row r="55" spans="1:4" ht="15.75" thickBot="1" x14ac:dyDescent="0.3">
      <c r="A55" s="31" t="s">
        <v>1</v>
      </c>
      <c r="B55" s="31" t="s">
        <v>112</v>
      </c>
      <c r="C55" s="32">
        <f>C44+C47+C51+C52+C53+C54</f>
        <v>-1341</v>
      </c>
      <c r="D55" s="32">
        <f>D44+D47+D51+D52+D53+D54</f>
        <v>-2805</v>
      </c>
    </row>
    <row r="56" spans="1:4" ht="15.75" thickBot="1" x14ac:dyDescent="0.3">
      <c r="A56" s="31" t="s">
        <v>1</v>
      </c>
      <c r="B56" s="31" t="s">
        <v>113</v>
      </c>
      <c r="C56" s="32">
        <f>C43+C55</f>
        <v>18269</v>
      </c>
      <c r="D56" s="32">
        <f>D43+D55</f>
        <v>50348</v>
      </c>
    </row>
    <row r="57" spans="1:4" ht="15.75" thickBot="1" x14ac:dyDescent="0.3">
      <c r="A57" s="29" t="s">
        <v>114</v>
      </c>
      <c r="B57" s="29" t="s">
        <v>115</v>
      </c>
      <c r="C57" s="30">
        <v>-237</v>
      </c>
      <c r="D57" s="30">
        <v>-180</v>
      </c>
    </row>
    <row r="58" spans="1:4" ht="23.25" thickBot="1" x14ac:dyDescent="0.3">
      <c r="A58" s="31" t="s">
        <v>1</v>
      </c>
      <c r="B58" s="31" t="s">
        <v>116</v>
      </c>
      <c r="C58" s="32">
        <f>C56+C57</f>
        <v>18032</v>
      </c>
      <c r="D58" s="32">
        <f>D56+D57</f>
        <v>50168</v>
      </c>
    </row>
    <row r="59" spans="1:4" ht="15.75" thickBot="1" x14ac:dyDescent="0.3">
      <c r="A59" s="25"/>
      <c r="B59" s="25" t="s">
        <v>117</v>
      </c>
      <c r="C59" s="28">
        <f>C60</f>
        <v>0</v>
      </c>
      <c r="D59" s="28">
        <f>D60</f>
        <v>0</v>
      </c>
    </row>
    <row r="60" spans="1:4" ht="15.75" thickBot="1" x14ac:dyDescent="0.3">
      <c r="A60" s="29" t="s">
        <v>1</v>
      </c>
      <c r="B60" s="29" t="s">
        <v>118</v>
      </c>
      <c r="C60" s="30"/>
      <c r="D60" s="30"/>
    </row>
    <row r="61" spans="1:4" ht="15.75" thickBot="1" x14ac:dyDescent="0.3">
      <c r="A61" s="29" t="s">
        <v>1</v>
      </c>
      <c r="B61" s="29" t="s">
        <v>119</v>
      </c>
      <c r="C61" s="30">
        <f>C58+C60</f>
        <v>18032</v>
      </c>
      <c r="D61" s="30">
        <f>D58+D60</f>
        <v>50168</v>
      </c>
    </row>
    <row r="63" spans="1:4" x14ac:dyDescent="0.25">
      <c r="A63" s="33" t="s">
        <v>149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3" width="15.28515625" bestFit="1" customWidth="1"/>
    <col min="4" max="4" width="15.28515625" customWidth="1"/>
    <col min="8" max="8" width="16" bestFit="1" customWidth="1"/>
  </cols>
  <sheetData>
    <row r="1" spans="1:4" ht="20.100000000000001" customHeight="1" thickBot="1" x14ac:dyDescent="0.3">
      <c r="A1" s="68" t="s">
        <v>21</v>
      </c>
      <c r="B1" s="68"/>
      <c r="C1" s="68"/>
      <c r="D1" s="68"/>
    </row>
    <row r="2" spans="1:4" ht="26.25" thickBot="1" x14ac:dyDescent="0.3">
      <c r="A2" s="25"/>
      <c r="B2" s="26" t="s">
        <v>14</v>
      </c>
      <c r="C2" s="35" t="s">
        <v>152</v>
      </c>
      <c r="D2" s="36" t="s">
        <v>153</v>
      </c>
    </row>
    <row r="3" spans="1:4" ht="15.75" thickBot="1" x14ac:dyDescent="0.3">
      <c r="A3" s="25"/>
      <c r="B3" s="25" t="s">
        <v>26</v>
      </c>
      <c r="C3" s="28">
        <f>C58</f>
        <v>53889</v>
      </c>
      <c r="D3" s="28">
        <f>D58</f>
        <v>159578</v>
      </c>
    </row>
    <row r="4" spans="1:4" ht="23.25" thickBot="1" x14ac:dyDescent="0.3">
      <c r="A4" s="29" t="s">
        <v>27</v>
      </c>
      <c r="B4" s="29" t="s">
        <v>28</v>
      </c>
      <c r="C4" s="30">
        <v>436660</v>
      </c>
      <c r="D4" s="30">
        <v>934285</v>
      </c>
    </row>
    <row r="5" spans="1:4" ht="15.75" thickBot="1" x14ac:dyDescent="0.3">
      <c r="A5" s="29" t="s">
        <v>29</v>
      </c>
      <c r="B5" s="29" t="s">
        <v>30</v>
      </c>
      <c r="C5" s="30"/>
      <c r="D5" s="30"/>
    </row>
    <row r="6" spans="1:4" ht="15.75" thickBot="1" x14ac:dyDescent="0.3">
      <c r="A6" s="29" t="s">
        <v>31</v>
      </c>
      <c r="B6" s="29" t="s">
        <v>32</v>
      </c>
      <c r="C6" s="30">
        <v>12517</v>
      </c>
      <c r="D6" s="30">
        <v>44727</v>
      </c>
    </row>
    <row r="7" spans="1:4" ht="15.75" thickBot="1" x14ac:dyDescent="0.3">
      <c r="A7" s="29" t="s">
        <v>1</v>
      </c>
      <c r="B7" s="29" t="s">
        <v>33</v>
      </c>
      <c r="C7" s="30">
        <f>SUM(C8:C11)</f>
        <v>-137636</v>
      </c>
      <c r="D7" s="30">
        <f>SUM(D8:D11)</f>
        <v>-297980</v>
      </c>
    </row>
    <row r="8" spans="1:4" ht="15.75" thickBot="1" x14ac:dyDescent="0.3">
      <c r="A8" s="29" t="s">
        <v>34</v>
      </c>
      <c r="B8" s="29" t="s">
        <v>120</v>
      </c>
      <c r="C8" s="30">
        <v>-11369</v>
      </c>
      <c r="D8" s="30">
        <v>-41691</v>
      </c>
    </row>
    <row r="9" spans="1:4" ht="34.5" thickBot="1" x14ac:dyDescent="0.3">
      <c r="A9" s="29" t="s">
        <v>36</v>
      </c>
      <c r="B9" s="29" t="s">
        <v>121</v>
      </c>
      <c r="C9" s="30">
        <v>-50210</v>
      </c>
      <c r="D9" s="30">
        <v>-100356</v>
      </c>
    </row>
    <row r="10" spans="1:4" ht="15.75" thickBot="1" x14ac:dyDescent="0.3">
      <c r="A10" s="29" t="s">
        <v>38</v>
      </c>
      <c r="B10" s="29" t="s">
        <v>122</v>
      </c>
      <c r="C10" s="30">
        <v>-76057</v>
      </c>
      <c r="D10" s="30">
        <v>-155778</v>
      </c>
    </row>
    <row r="11" spans="1:4" ht="23.25" thickBot="1" x14ac:dyDescent="0.3">
      <c r="A11" s="29" t="s">
        <v>40</v>
      </c>
      <c r="B11" s="29" t="s">
        <v>123</v>
      </c>
      <c r="C11" s="30"/>
      <c r="D11" s="30">
        <v>-155</v>
      </c>
    </row>
    <row r="12" spans="1:4" ht="15.75" thickBot="1" x14ac:dyDescent="0.3">
      <c r="A12" s="29" t="s">
        <v>1</v>
      </c>
      <c r="B12" s="29" t="s">
        <v>42</v>
      </c>
      <c r="C12" s="30">
        <f>SUM(C13:C14)</f>
        <v>23846</v>
      </c>
      <c r="D12" s="30">
        <f>SUM(D13:D14)</f>
        <v>42497</v>
      </c>
    </row>
    <row r="13" spans="1:4" ht="15.75" thickBot="1" x14ac:dyDescent="0.3">
      <c r="A13" s="29" t="s">
        <v>43</v>
      </c>
      <c r="B13" s="29" t="s">
        <v>124</v>
      </c>
      <c r="C13" s="30">
        <v>23604</v>
      </c>
      <c r="D13" s="30">
        <v>42060</v>
      </c>
    </row>
    <row r="14" spans="1:4" ht="15.75" thickBot="1" x14ac:dyDescent="0.3">
      <c r="A14" s="29" t="s">
        <v>45</v>
      </c>
      <c r="B14" s="29" t="s">
        <v>125</v>
      </c>
      <c r="C14" s="30">
        <v>242</v>
      </c>
      <c r="D14" s="30">
        <v>437</v>
      </c>
    </row>
    <row r="15" spans="1:4" ht="15.75" thickBot="1" x14ac:dyDescent="0.3">
      <c r="A15" s="29" t="s">
        <v>1</v>
      </c>
      <c r="B15" s="29" t="s">
        <v>47</v>
      </c>
      <c r="C15" s="30">
        <f>SUM(C16:C18)</f>
        <v>-101434</v>
      </c>
      <c r="D15" s="30">
        <f>SUM(D16:D18)</f>
        <v>-201295</v>
      </c>
    </row>
    <row r="16" spans="1:4" ht="15.75" thickBot="1" x14ac:dyDescent="0.3">
      <c r="A16" s="29" t="s">
        <v>48</v>
      </c>
      <c r="B16" s="29" t="s">
        <v>126</v>
      </c>
      <c r="C16" s="30">
        <v>-74284</v>
      </c>
      <c r="D16" s="30">
        <v>-147576</v>
      </c>
    </row>
    <row r="17" spans="1:8" ht="15.75" thickBot="1" x14ac:dyDescent="0.3">
      <c r="A17" s="29" t="s">
        <v>50</v>
      </c>
      <c r="B17" s="29" t="s">
        <v>127</v>
      </c>
      <c r="C17" s="30">
        <v>-26898</v>
      </c>
      <c r="D17" s="30">
        <v>-52114</v>
      </c>
    </row>
    <row r="18" spans="1:8" ht="15.75" thickBot="1" x14ac:dyDescent="0.3">
      <c r="A18" s="29" t="s">
        <v>52</v>
      </c>
      <c r="B18" s="29" t="s">
        <v>128</v>
      </c>
      <c r="C18" s="30">
        <v>-252</v>
      </c>
      <c r="D18" s="30">
        <v>-1605</v>
      </c>
    </row>
    <row r="19" spans="1:8" ht="15.75" thickBot="1" x14ac:dyDescent="0.3">
      <c r="A19" s="29" t="s">
        <v>1</v>
      </c>
      <c r="B19" s="29" t="s">
        <v>54</v>
      </c>
      <c r="C19" s="30">
        <f>SUM(C20:C23)</f>
        <v>-133518</v>
      </c>
      <c r="D19" s="30">
        <f>SUM(D20:D23)</f>
        <v>-257213</v>
      </c>
    </row>
    <row r="20" spans="1:8" ht="34.5" thickBot="1" x14ac:dyDescent="0.3">
      <c r="A20" s="29" t="s">
        <v>55</v>
      </c>
      <c r="B20" s="29" t="s">
        <v>129</v>
      </c>
      <c r="C20" s="30">
        <v>-71089</v>
      </c>
      <c r="D20" s="30">
        <v>-139538</v>
      </c>
    </row>
    <row r="21" spans="1:8" ht="15.75" thickBot="1" x14ac:dyDescent="0.3">
      <c r="A21" s="29" t="s">
        <v>57</v>
      </c>
      <c r="B21" s="29" t="s">
        <v>130</v>
      </c>
      <c r="C21" s="30">
        <v>-12921</v>
      </c>
      <c r="D21" s="30">
        <v>-26937</v>
      </c>
    </row>
    <row r="22" spans="1:8" ht="15.75" thickBot="1" x14ac:dyDescent="0.3">
      <c r="A22" s="29" t="s">
        <v>59</v>
      </c>
      <c r="B22" s="29" t="s">
        <v>131</v>
      </c>
      <c r="C22" s="30">
        <v>-40282</v>
      </c>
      <c r="D22" s="30">
        <v>-74263</v>
      </c>
      <c r="H22" s="37"/>
    </row>
    <row r="23" spans="1:8" ht="15.75" thickBot="1" x14ac:dyDescent="0.3">
      <c r="A23" s="29" t="s">
        <v>61</v>
      </c>
      <c r="B23" s="29" t="s">
        <v>132</v>
      </c>
      <c r="C23" s="30">
        <v>-9226</v>
      </c>
      <c r="D23" s="30">
        <v>-16475</v>
      </c>
      <c r="H23" s="37"/>
    </row>
    <row r="24" spans="1:8" ht="15.75" thickBot="1" x14ac:dyDescent="0.3">
      <c r="A24" s="29" t="s">
        <v>1</v>
      </c>
      <c r="B24" s="29" t="s">
        <v>63</v>
      </c>
      <c r="C24" s="30">
        <f>SUM(C25:C27)</f>
        <v>-64403</v>
      </c>
      <c r="D24" s="30">
        <f>SUM(D25:D27)</f>
        <v>-127029</v>
      </c>
    </row>
    <row r="25" spans="1:8" ht="15.75" thickBot="1" x14ac:dyDescent="0.3">
      <c r="A25" s="29" t="s">
        <v>64</v>
      </c>
      <c r="B25" s="29" t="s">
        <v>133</v>
      </c>
      <c r="C25" s="30">
        <v>-64182</v>
      </c>
      <c r="D25" s="30">
        <v>-126527</v>
      </c>
      <c r="H25" s="38"/>
    </row>
    <row r="26" spans="1:8" ht="15.75" thickBot="1" x14ac:dyDescent="0.3">
      <c r="A26" s="29" t="s">
        <v>66</v>
      </c>
      <c r="B26" s="29" t="s">
        <v>134</v>
      </c>
      <c r="C26" s="30">
        <v>-9</v>
      </c>
      <c r="D26" s="30">
        <v>-46</v>
      </c>
      <c r="H26" s="34"/>
    </row>
    <row r="27" spans="1:8" ht="15.75" thickBot="1" x14ac:dyDescent="0.3">
      <c r="A27" s="29" t="s">
        <v>68</v>
      </c>
      <c r="B27" s="29" t="s">
        <v>135</v>
      </c>
      <c r="C27" s="30">
        <v>-212</v>
      </c>
      <c r="D27" s="30">
        <v>-456</v>
      </c>
      <c r="H27" s="34"/>
    </row>
    <row r="28" spans="1:8" ht="15.75" thickBot="1" x14ac:dyDescent="0.3">
      <c r="A28" s="29" t="s">
        <v>1</v>
      </c>
      <c r="B28" s="29" t="s">
        <v>70</v>
      </c>
      <c r="C28" s="30">
        <v>9785</v>
      </c>
      <c r="D28" s="30">
        <v>20113</v>
      </c>
      <c r="H28" s="38"/>
    </row>
    <row r="29" spans="1:8" ht="15.75" thickBot="1" x14ac:dyDescent="0.3">
      <c r="A29" s="29" t="s">
        <v>71</v>
      </c>
      <c r="B29" s="29" t="s">
        <v>72</v>
      </c>
      <c r="C29" s="30">
        <v>203</v>
      </c>
      <c r="D29" s="30">
        <v>1668</v>
      </c>
    </row>
    <row r="30" spans="1:8" ht="15.75" thickBot="1" x14ac:dyDescent="0.3">
      <c r="A30" s="29" t="s">
        <v>1</v>
      </c>
      <c r="B30" s="29" t="s">
        <v>73</v>
      </c>
      <c r="C30" s="30">
        <f>C31+C35</f>
        <v>6248</v>
      </c>
      <c r="D30" s="30">
        <f>D31+D35</f>
        <v>-11548</v>
      </c>
    </row>
    <row r="31" spans="1:8" ht="15.75" thickBot="1" x14ac:dyDescent="0.3">
      <c r="A31" s="29" t="s">
        <v>1</v>
      </c>
      <c r="B31" s="29" t="s">
        <v>136</v>
      </c>
      <c r="C31" s="30">
        <f>SUM(C32:C34)</f>
        <v>0</v>
      </c>
      <c r="D31" s="30">
        <f>SUM(D32:D34)</f>
        <v>-4297</v>
      </c>
    </row>
    <row r="32" spans="1:8" ht="15.75" thickBot="1" x14ac:dyDescent="0.3">
      <c r="A32" s="29" t="s">
        <v>75</v>
      </c>
      <c r="B32" s="29" t="s">
        <v>137</v>
      </c>
      <c r="C32" s="30"/>
      <c r="D32" s="30">
        <v>-4297</v>
      </c>
    </row>
    <row r="33" spans="1:4" ht="15.75" thickBot="1" x14ac:dyDescent="0.3">
      <c r="A33" s="29" t="s">
        <v>77</v>
      </c>
      <c r="B33" s="29" t="s">
        <v>138</v>
      </c>
      <c r="C33" s="30"/>
      <c r="D33" s="30"/>
    </row>
    <row r="34" spans="1:4" ht="15.75" thickBot="1" x14ac:dyDescent="0.3">
      <c r="A34" s="29" t="s">
        <v>79</v>
      </c>
      <c r="B34" s="29" t="s">
        <v>139</v>
      </c>
      <c r="C34" s="30"/>
      <c r="D34" s="30"/>
    </row>
    <row r="35" spans="1:4" ht="15.75" thickBot="1" x14ac:dyDescent="0.3">
      <c r="A35" s="29" t="s">
        <v>1</v>
      </c>
      <c r="B35" s="29" t="s">
        <v>140</v>
      </c>
      <c r="C35" s="30">
        <f>SUM(C36:C38)</f>
        <v>6248</v>
      </c>
      <c r="D35" s="30">
        <f>SUM(D36:D38)</f>
        <v>-7251</v>
      </c>
    </row>
    <row r="36" spans="1:4" ht="15.75" thickBot="1" x14ac:dyDescent="0.3">
      <c r="A36" s="29" t="s">
        <v>82</v>
      </c>
      <c r="B36" s="29" t="s">
        <v>137</v>
      </c>
      <c r="C36" s="30">
        <v>-3</v>
      </c>
      <c r="D36" s="30">
        <v>-7677</v>
      </c>
    </row>
    <row r="37" spans="1:4" ht="15.75" thickBot="1" x14ac:dyDescent="0.3">
      <c r="A37" s="29" t="s">
        <v>83</v>
      </c>
      <c r="B37" s="29" t="s">
        <v>138</v>
      </c>
      <c r="C37" s="30"/>
      <c r="D37" s="30"/>
    </row>
    <row r="38" spans="1:4" ht="15.75" thickBot="1" x14ac:dyDescent="0.3">
      <c r="A38" s="29" t="s">
        <v>84</v>
      </c>
      <c r="B38" s="29" t="s">
        <v>139</v>
      </c>
      <c r="C38" s="30">
        <v>6251</v>
      </c>
      <c r="D38" s="30">
        <v>426</v>
      </c>
    </row>
    <row r="39" spans="1:4" ht="15.75" thickBot="1" x14ac:dyDescent="0.3">
      <c r="A39" s="29" t="s">
        <v>141</v>
      </c>
      <c r="B39" s="29" t="s">
        <v>86</v>
      </c>
      <c r="C39" s="30"/>
      <c r="D39" s="30"/>
    </row>
    <row r="40" spans="1:4" ht="15.75" thickBot="1" x14ac:dyDescent="0.3">
      <c r="A40" s="29" t="s">
        <v>141</v>
      </c>
      <c r="B40" s="29" t="s">
        <v>87</v>
      </c>
      <c r="C40" s="30">
        <f>SUM(C41:C42)</f>
        <v>0</v>
      </c>
      <c r="D40" s="30">
        <f>SUM(D41:D42)</f>
        <v>0</v>
      </c>
    </row>
    <row r="41" spans="1:4" ht="15.75" thickBot="1" x14ac:dyDescent="0.3">
      <c r="A41" s="29" t="s">
        <v>88</v>
      </c>
      <c r="B41" s="29" t="s">
        <v>142</v>
      </c>
      <c r="C41" s="30"/>
      <c r="D41" s="30"/>
    </row>
    <row r="42" spans="1:4" ht="15.75" thickBot="1" x14ac:dyDescent="0.3">
      <c r="A42" s="29" t="s">
        <v>90</v>
      </c>
      <c r="B42" s="29" t="s">
        <v>143</v>
      </c>
      <c r="C42" s="30"/>
      <c r="D42" s="30"/>
    </row>
    <row r="43" spans="1:4" ht="15.75" thickBot="1" x14ac:dyDescent="0.3">
      <c r="A43" s="31" t="s">
        <v>1</v>
      </c>
      <c r="B43" s="31" t="s">
        <v>92</v>
      </c>
      <c r="C43" s="32">
        <f>C4+C5+C6+C7+C12+C15+C19+C24+C28+C29+C30+C39+C40</f>
        <v>52268</v>
      </c>
      <c r="D43" s="32">
        <f>D4+D5+D6+D7+D12+D15+D19+D24+D28+D29+D30+D39+D40</f>
        <v>148225</v>
      </c>
    </row>
    <row r="44" spans="1:4" ht="15.75" thickBot="1" x14ac:dyDescent="0.3">
      <c r="A44" s="29" t="s">
        <v>1</v>
      </c>
      <c r="B44" s="29" t="s">
        <v>93</v>
      </c>
      <c r="C44" s="30">
        <f>SUM(C45:C46)</f>
        <v>7298</v>
      </c>
      <c r="D44" s="30">
        <f>SUM(D45:D46)</f>
        <v>28790</v>
      </c>
    </row>
    <row r="45" spans="1:4" ht="15.75" thickBot="1" x14ac:dyDescent="0.3">
      <c r="A45" s="29" t="s">
        <v>94</v>
      </c>
      <c r="B45" s="29" t="s">
        <v>144</v>
      </c>
      <c r="C45" s="30"/>
      <c r="D45" s="30"/>
    </row>
    <row r="46" spans="1:4" ht="15.75" thickBot="1" x14ac:dyDescent="0.3">
      <c r="A46" s="29" t="s">
        <v>96</v>
      </c>
      <c r="B46" s="29" t="s">
        <v>145</v>
      </c>
      <c r="C46" s="30">
        <v>7298</v>
      </c>
      <c r="D46" s="30">
        <v>28790</v>
      </c>
    </row>
    <row r="47" spans="1:4" ht="15.75" thickBot="1" x14ac:dyDescent="0.3">
      <c r="A47" s="29" t="s">
        <v>1</v>
      </c>
      <c r="B47" s="29" t="s">
        <v>98</v>
      </c>
      <c r="C47" s="30">
        <f>SUM(C48:C50)</f>
        <v>-7439</v>
      </c>
      <c r="D47" s="30">
        <f>SUM(D48:D50)</f>
        <v>-21185</v>
      </c>
    </row>
    <row r="48" spans="1:4" ht="45.75" thickBot="1" x14ac:dyDescent="0.3">
      <c r="A48" s="29" t="s">
        <v>99</v>
      </c>
      <c r="B48" s="29" t="s">
        <v>146</v>
      </c>
      <c r="C48" s="30">
        <v>-1593</v>
      </c>
      <c r="D48" s="30">
        <v>-3432</v>
      </c>
    </row>
    <row r="49" spans="1:4" ht="57" thickBot="1" x14ac:dyDescent="0.3">
      <c r="A49" s="29" t="s">
        <v>101</v>
      </c>
      <c r="B49" s="29" t="s">
        <v>147</v>
      </c>
      <c r="C49" s="30">
        <v>-5846</v>
      </c>
      <c r="D49" s="30">
        <v>-11974</v>
      </c>
    </row>
    <row r="50" spans="1:4" ht="15.75" thickBot="1" x14ac:dyDescent="0.3">
      <c r="A50" s="29" t="s">
        <v>103</v>
      </c>
      <c r="B50" s="29" t="s">
        <v>148</v>
      </c>
      <c r="C50" s="30">
        <v>0</v>
      </c>
      <c r="D50" s="30">
        <v>-5779</v>
      </c>
    </row>
    <row r="51" spans="1:4" ht="15.75" thickBot="1" x14ac:dyDescent="0.3">
      <c r="A51" s="29" t="s">
        <v>105</v>
      </c>
      <c r="B51" s="29" t="s">
        <v>106</v>
      </c>
      <c r="C51" s="30"/>
      <c r="D51" s="30"/>
    </row>
    <row r="52" spans="1:4" ht="15.75" thickBot="1" x14ac:dyDescent="0.3">
      <c r="A52" s="29" t="s">
        <v>107</v>
      </c>
      <c r="B52" s="29" t="s">
        <v>108</v>
      </c>
      <c r="C52" s="30">
        <v>-26</v>
      </c>
      <c r="D52" s="30">
        <v>7</v>
      </c>
    </row>
    <row r="53" spans="1:4" ht="23.25" thickBot="1" x14ac:dyDescent="0.3">
      <c r="A53" s="29" t="s">
        <v>109</v>
      </c>
      <c r="B53" s="29" t="s">
        <v>110</v>
      </c>
      <c r="C53" s="30"/>
      <c r="D53" s="30"/>
    </row>
    <row r="54" spans="1:4" ht="15.75" thickBot="1" x14ac:dyDescent="0.3">
      <c r="A54" s="29" t="s">
        <v>1</v>
      </c>
      <c r="B54" s="29" t="s">
        <v>111</v>
      </c>
      <c r="C54" s="30">
        <v>4115</v>
      </c>
      <c r="D54" s="30">
        <v>6400</v>
      </c>
    </row>
    <row r="55" spans="1:4" ht="15.75" thickBot="1" x14ac:dyDescent="0.3">
      <c r="A55" s="31" t="s">
        <v>1</v>
      </c>
      <c r="B55" s="31" t="s">
        <v>112</v>
      </c>
      <c r="C55" s="32">
        <f>C44+C47+C51+C52+C53+C54</f>
        <v>3948</v>
      </c>
      <c r="D55" s="32">
        <f>D44+D47+D51+D52+D53+D54</f>
        <v>14012</v>
      </c>
    </row>
    <row r="56" spans="1:4" ht="15.75" thickBot="1" x14ac:dyDescent="0.3">
      <c r="A56" s="31" t="s">
        <v>1</v>
      </c>
      <c r="B56" s="31" t="s">
        <v>113</v>
      </c>
      <c r="C56" s="32">
        <f>C43+C55</f>
        <v>56216</v>
      </c>
      <c r="D56" s="32">
        <f>D43+D55</f>
        <v>162237</v>
      </c>
    </row>
    <row r="57" spans="1:4" ht="15.75" thickBot="1" x14ac:dyDescent="0.3">
      <c r="A57" s="29" t="s">
        <v>114</v>
      </c>
      <c r="B57" s="29" t="s">
        <v>115</v>
      </c>
      <c r="C57" s="30">
        <v>-2327</v>
      </c>
      <c r="D57" s="30">
        <v>-2659</v>
      </c>
    </row>
    <row r="58" spans="1:4" ht="23.25" thickBot="1" x14ac:dyDescent="0.3">
      <c r="A58" s="31" t="s">
        <v>1</v>
      </c>
      <c r="B58" s="31" t="s">
        <v>116</v>
      </c>
      <c r="C58" s="32">
        <f>C56+C57</f>
        <v>53889</v>
      </c>
      <c r="D58" s="32">
        <f>D56+D57</f>
        <v>159578</v>
      </c>
    </row>
    <row r="59" spans="1:4" ht="15.75" thickBot="1" x14ac:dyDescent="0.3">
      <c r="A59" s="25"/>
      <c r="B59" s="25" t="s">
        <v>117</v>
      </c>
      <c r="C59" s="28">
        <f>C60</f>
        <v>0</v>
      </c>
      <c r="D59" s="28">
        <f>D60</f>
        <v>0</v>
      </c>
    </row>
    <row r="60" spans="1:4" ht="15.75" thickBot="1" x14ac:dyDescent="0.3">
      <c r="A60" s="29" t="s">
        <v>1</v>
      </c>
      <c r="B60" s="29" t="s">
        <v>118</v>
      </c>
      <c r="C60" s="30"/>
      <c r="D60" s="30"/>
    </row>
    <row r="61" spans="1:4" ht="15.75" thickBot="1" x14ac:dyDescent="0.3">
      <c r="A61" s="29" t="s">
        <v>1</v>
      </c>
      <c r="B61" s="29" t="s">
        <v>119</v>
      </c>
      <c r="C61" s="30">
        <f>C58+C60</f>
        <v>53889</v>
      </c>
      <c r="D61" s="30">
        <f>D58+D60</f>
        <v>159578</v>
      </c>
    </row>
    <row r="63" spans="1:4" x14ac:dyDescent="0.25">
      <c r="A63" s="33" t="s">
        <v>149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8" t="s">
        <v>21</v>
      </c>
      <c r="B1" s="68"/>
      <c r="C1" s="68"/>
      <c r="D1" s="68"/>
    </row>
    <row r="2" spans="1:4" ht="20.25" thickBot="1" x14ac:dyDescent="0.3">
      <c r="A2" s="25"/>
      <c r="B2" s="26" t="s">
        <v>14</v>
      </c>
      <c r="C2" s="25" t="s">
        <v>24</v>
      </c>
      <c r="D2" s="25" t="s">
        <v>25</v>
      </c>
    </row>
    <row r="3" spans="1:4" ht="15.75" thickBot="1" x14ac:dyDescent="0.3">
      <c r="A3" s="25"/>
      <c r="B3" s="25" t="s">
        <v>26</v>
      </c>
      <c r="C3" s="28">
        <f>C58</f>
        <v>-6155</v>
      </c>
      <c r="D3" s="28">
        <f>D58</f>
        <v>-16901</v>
      </c>
    </row>
    <row r="4" spans="1:4" ht="23.25" thickBot="1" x14ac:dyDescent="0.3">
      <c r="A4" s="29" t="s">
        <v>27</v>
      </c>
      <c r="B4" s="29" t="s">
        <v>28</v>
      </c>
      <c r="C4" s="30">
        <v>4140</v>
      </c>
      <c r="D4" s="30">
        <v>9226</v>
      </c>
    </row>
    <row r="5" spans="1:4" ht="15.75" thickBot="1" x14ac:dyDescent="0.3">
      <c r="A5" s="29" t="s">
        <v>29</v>
      </c>
      <c r="B5" s="29" t="s">
        <v>30</v>
      </c>
      <c r="C5" s="30"/>
      <c r="D5" s="30"/>
    </row>
    <row r="6" spans="1:4" ht="15.75" thickBot="1" x14ac:dyDescent="0.3">
      <c r="A6" s="29" t="s">
        <v>31</v>
      </c>
      <c r="B6" s="29" t="s">
        <v>32</v>
      </c>
      <c r="C6" s="30"/>
      <c r="D6" s="30"/>
    </row>
    <row r="7" spans="1:4" ht="15.75" thickBot="1" x14ac:dyDescent="0.3">
      <c r="A7" s="29" t="s">
        <v>1</v>
      </c>
      <c r="B7" s="29" t="s">
        <v>33</v>
      </c>
      <c r="C7" s="30">
        <f>SUM(C8:C11)</f>
        <v>0</v>
      </c>
      <c r="D7" s="30">
        <f>SUM(D8:D11)</f>
        <v>0</v>
      </c>
    </row>
    <row r="8" spans="1:4" ht="15.75" thickBot="1" x14ac:dyDescent="0.3">
      <c r="A8" s="29" t="s">
        <v>34</v>
      </c>
      <c r="B8" s="29" t="s">
        <v>120</v>
      </c>
      <c r="C8" s="30"/>
      <c r="D8" s="30"/>
    </row>
    <row r="9" spans="1:4" ht="34.5" thickBot="1" x14ac:dyDescent="0.3">
      <c r="A9" s="29" t="s">
        <v>36</v>
      </c>
      <c r="B9" s="29" t="s">
        <v>121</v>
      </c>
      <c r="C9" s="30"/>
      <c r="D9" s="30"/>
    </row>
    <row r="10" spans="1:4" ht="15.75" thickBot="1" x14ac:dyDescent="0.3">
      <c r="A10" s="29" t="s">
        <v>38</v>
      </c>
      <c r="B10" s="29" t="s">
        <v>122</v>
      </c>
      <c r="C10" s="30"/>
      <c r="D10" s="30"/>
    </row>
    <row r="11" spans="1:4" ht="23.25" thickBot="1" x14ac:dyDescent="0.3">
      <c r="A11" s="29" t="s">
        <v>40</v>
      </c>
      <c r="B11" s="29" t="s">
        <v>123</v>
      </c>
      <c r="C11" s="30"/>
      <c r="D11" s="30"/>
    </row>
    <row r="12" spans="1:4" ht="15.75" thickBot="1" x14ac:dyDescent="0.3">
      <c r="A12" s="29" t="s">
        <v>1</v>
      </c>
      <c r="B12" s="29" t="s">
        <v>42</v>
      </c>
      <c r="C12" s="30">
        <f>SUM(C13:C14)</f>
        <v>0</v>
      </c>
      <c r="D12" s="30">
        <f>SUM(D13:D14)</f>
        <v>0</v>
      </c>
    </row>
    <row r="13" spans="1:4" ht="15.75" thickBot="1" x14ac:dyDescent="0.3">
      <c r="A13" s="29" t="s">
        <v>43</v>
      </c>
      <c r="B13" s="29" t="s">
        <v>124</v>
      </c>
      <c r="C13" s="30"/>
      <c r="D13" s="30"/>
    </row>
    <row r="14" spans="1:4" ht="15.75" thickBot="1" x14ac:dyDescent="0.3">
      <c r="A14" s="29" t="s">
        <v>45</v>
      </c>
      <c r="B14" s="29" t="s">
        <v>125</v>
      </c>
      <c r="C14" s="30"/>
      <c r="D14" s="30"/>
    </row>
    <row r="15" spans="1:4" ht="15.75" thickBot="1" x14ac:dyDescent="0.3">
      <c r="A15" s="29" t="s">
        <v>1</v>
      </c>
      <c r="B15" s="29" t="s">
        <v>47</v>
      </c>
      <c r="C15" s="30">
        <f>SUM(C16:C18)</f>
        <v>-129</v>
      </c>
      <c r="D15" s="30">
        <f>SUM(D16:D18)</f>
        <v>-563</v>
      </c>
    </row>
    <row r="16" spans="1:4" ht="15.75" thickBot="1" x14ac:dyDescent="0.3">
      <c r="A16" s="29" t="s">
        <v>48</v>
      </c>
      <c r="B16" s="29" t="s">
        <v>126</v>
      </c>
      <c r="C16" s="30">
        <v>-119</v>
      </c>
      <c r="D16" s="30">
        <v>-542</v>
      </c>
    </row>
    <row r="17" spans="1:4" ht="15.75" thickBot="1" x14ac:dyDescent="0.3">
      <c r="A17" s="29" t="s">
        <v>50</v>
      </c>
      <c r="B17" s="29" t="s">
        <v>127</v>
      </c>
      <c r="C17" s="30">
        <v>-10</v>
      </c>
      <c r="D17" s="30">
        <v>-21</v>
      </c>
    </row>
    <row r="18" spans="1:4" ht="15.75" thickBot="1" x14ac:dyDescent="0.3">
      <c r="A18" s="29" t="s">
        <v>52</v>
      </c>
      <c r="B18" s="29" t="s">
        <v>128</v>
      </c>
      <c r="C18" s="30"/>
      <c r="D18" s="30"/>
    </row>
    <row r="19" spans="1:4" ht="15.75" thickBot="1" x14ac:dyDescent="0.3">
      <c r="A19" s="29" t="s">
        <v>1</v>
      </c>
      <c r="B19" s="29" t="s">
        <v>54</v>
      </c>
      <c r="C19" s="30">
        <f>SUM(C20:C23)</f>
        <v>-679</v>
      </c>
      <c r="D19" s="30">
        <f>SUM(D20:D23)</f>
        <v>-1796</v>
      </c>
    </row>
    <row r="20" spans="1:4" ht="34.5" thickBot="1" x14ac:dyDescent="0.3">
      <c r="A20" s="29" t="s">
        <v>55</v>
      </c>
      <c r="B20" s="29" t="s">
        <v>129</v>
      </c>
      <c r="C20" s="30">
        <v>-389</v>
      </c>
      <c r="D20" s="30">
        <v>-470</v>
      </c>
    </row>
    <row r="21" spans="1:4" ht="15.75" thickBot="1" x14ac:dyDescent="0.3">
      <c r="A21" s="29" t="s">
        <v>57</v>
      </c>
      <c r="B21" s="29" t="s">
        <v>130</v>
      </c>
      <c r="C21" s="30">
        <v>-290</v>
      </c>
      <c r="D21" s="30">
        <v>-615</v>
      </c>
    </row>
    <row r="22" spans="1:4" ht="15.75" thickBot="1" x14ac:dyDescent="0.3">
      <c r="A22" s="29" t="s">
        <v>59</v>
      </c>
      <c r="B22" s="29" t="s">
        <v>131</v>
      </c>
      <c r="C22" s="30"/>
      <c r="D22" s="30"/>
    </row>
    <row r="23" spans="1:4" ht="15.75" thickBot="1" x14ac:dyDescent="0.3">
      <c r="A23" s="29" t="s">
        <v>61</v>
      </c>
      <c r="B23" s="29" t="s">
        <v>132</v>
      </c>
      <c r="C23" s="30"/>
      <c r="D23" s="30">
        <v>-711</v>
      </c>
    </row>
    <row r="24" spans="1:4" ht="15.75" thickBot="1" x14ac:dyDescent="0.3">
      <c r="A24" s="29" t="s">
        <v>1</v>
      </c>
      <c r="B24" s="29" t="s">
        <v>63</v>
      </c>
      <c r="C24" s="30">
        <f>SUM(C25:C27)</f>
        <v>0</v>
      </c>
      <c r="D24" s="30">
        <f>SUM(D25:D27)</f>
        <v>0</v>
      </c>
    </row>
    <row r="25" spans="1:4" ht="15.75" thickBot="1" x14ac:dyDescent="0.3">
      <c r="A25" s="29" t="s">
        <v>64</v>
      </c>
      <c r="B25" s="29" t="s">
        <v>133</v>
      </c>
      <c r="C25" s="30"/>
      <c r="D25" s="30"/>
    </row>
    <row r="26" spans="1:4" ht="15.75" thickBot="1" x14ac:dyDescent="0.3">
      <c r="A26" s="29" t="s">
        <v>66</v>
      </c>
      <c r="B26" s="29" t="s">
        <v>134</v>
      </c>
      <c r="C26" s="30"/>
      <c r="D26" s="30"/>
    </row>
    <row r="27" spans="1:4" ht="15.75" thickBot="1" x14ac:dyDescent="0.3">
      <c r="A27" s="29" t="s">
        <v>68</v>
      </c>
      <c r="B27" s="29" t="s">
        <v>135</v>
      </c>
      <c r="C27" s="30"/>
      <c r="D27" s="30"/>
    </row>
    <row r="28" spans="1:4" ht="15.75" thickBot="1" x14ac:dyDescent="0.3">
      <c r="A28" s="29" t="s">
        <v>1</v>
      </c>
      <c r="B28" s="29" t="s">
        <v>70</v>
      </c>
      <c r="C28" s="30"/>
      <c r="D28" s="30"/>
    </row>
    <row r="29" spans="1:4" ht="15.75" thickBot="1" x14ac:dyDescent="0.3">
      <c r="A29" s="29" t="s">
        <v>71</v>
      </c>
      <c r="B29" s="29" t="s">
        <v>72</v>
      </c>
      <c r="C29" s="30"/>
      <c r="D29" s="30"/>
    </row>
    <row r="30" spans="1:4" ht="15.75" thickBot="1" x14ac:dyDescent="0.3">
      <c r="A30" s="29" t="s">
        <v>1</v>
      </c>
      <c r="B30" s="29" t="s">
        <v>73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136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75</v>
      </c>
      <c r="B32" s="29" t="s">
        <v>137</v>
      </c>
      <c r="C32" s="30"/>
      <c r="D32" s="30"/>
    </row>
    <row r="33" spans="1:4" ht="15.75" thickBot="1" x14ac:dyDescent="0.3">
      <c r="A33" s="29" t="s">
        <v>77</v>
      </c>
      <c r="B33" s="29" t="s">
        <v>138</v>
      </c>
      <c r="C33" s="30"/>
      <c r="D33" s="30"/>
    </row>
    <row r="34" spans="1:4" ht="15.75" thickBot="1" x14ac:dyDescent="0.3">
      <c r="A34" s="29" t="s">
        <v>79</v>
      </c>
      <c r="B34" s="29" t="s">
        <v>139</v>
      </c>
      <c r="C34" s="30"/>
      <c r="D34" s="30"/>
    </row>
    <row r="35" spans="1:4" ht="15.75" thickBot="1" x14ac:dyDescent="0.3">
      <c r="A35" s="29" t="s">
        <v>1</v>
      </c>
      <c r="B35" s="29" t="s">
        <v>140</v>
      </c>
      <c r="C35" s="30">
        <f>SUM(C36:C38)</f>
        <v>0</v>
      </c>
      <c r="D35" s="30">
        <f>SUM(D36:D38)</f>
        <v>0</v>
      </c>
    </row>
    <row r="36" spans="1:4" ht="15.75" thickBot="1" x14ac:dyDescent="0.3">
      <c r="A36" s="29" t="s">
        <v>82</v>
      </c>
      <c r="B36" s="29" t="s">
        <v>137</v>
      </c>
      <c r="C36" s="30"/>
      <c r="D36" s="30"/>
    </row>
    <row r="37" spans="1:4" ht="15.75" thickBot="1" x14ac:dyDescent="0.3">
      <c r="A37" s="29" t="s">
        <v>83</v>
      </c>
      <c r="B37" s="29" t="s">
        <v>138</v>
      </c>
      <c r="C37" s="30"/>
      <c r="D37" s="30"/>
    </row>
    <row r="38" spans="1:4" ht="15.75" thickBot="1" x14ac:dyDescent="0.3">
      <c r="A38" s="29" t="s">
        <v>84</v>
      </c>
      <c r="B38" s="29" t="s">
        <v>139</v>
      </c>
      <c r="C38" s="30"/>
      <c r="D38" s="30"/>
    </row>
    <row r="39" spans="1:4" ht="15.75" thickBot="1" x14ac:dyDescent="0.3">
      <c r="A39" s="29" t="s">
        <v>141</v>
      </c>
      <c r="B39" s="29" t="s">
        <v>86</v>
      </c>
      <c r="C39" s="30"/>
      <c r="D39" s="30"/>
    </row>
    <row r="40" spans="1:4" ht="15.75" thickBot="1" x14ac:dyDescent="0.3">
      <c r="A40" s="29" t="s">
        <v>141</v>
      </c>
      <c r="B40" s="29" t="s">
        <v>87</v>
      </c>
      <c r="C40" s="30">
        <f>SUM(C41:C42)</f>
        <v>-2</v>
      </c>
      <c r="D40" s="30">
        <f>SUM(D41:D42)</f>
        <v>0</v>
      </c>
    </row>
    <row r="41" spans="1:4" ht="15.75" thickBot="1" x14ac:dyDescent="0.3">
      <c r="A41" s="29" t="s">
        <v>88</v>
      </c>
      <c r="B41" s="29" t="s">
        <v>142</v>
      </c>
      <c r="C41" s="30">
        <v>-2</v>
      </c>
      <c r="D41" s="30"/>
    </row>
    <row r="42" spans="1:4" ht="15.75" thickBot="1" x14ac:dyDescent="0.3">
      <c r="A42" s="29" t="s">
        <v>90</v>
      </c>
      <c r="B42" s="29" t="s">
        <v>143</v>
      </c>
      <c r="C42" s="30"/>
      <c r="D42" s="30"/>
    </row>
    <row r="43" spans="1:4" ht="15.75" thickBot="1" x14ac:dyDescent="0.3">
      <c r="A43" s="31" t="s">
        <v>1</v>
      </c>
      <c r="B43" s="31" t="s">
        <v>92</v>
      </c>
      <c r="C43" s="32">
        <f>C4+C5+C6+C7+C12+C15+C19+C24+C28+C29+C30+C39+C40</f>
        <v>3330</v>
      </c>
      <c r="D43" s="32">
        <f>D4+D5+D6+D7+D12+D15+D19+D24+D28+D29+D30+D39+D40</f>
        <v>6867</v>
      </c>
    </row>
    <row r="44" spans="1:4" ht="15.75" thickBot="1" x14ac:dyDescent="0.3">
      <c r="A44" s="29" t="s">
        <v>1</v>
      </c>
      <c r="B44" s="29" t="s">
        <v>93</v>
      </c>
      <c r="C44" s="30">
        <f>SUM(C45:C46)</f>
        <v>0</v>
      </c>
      <c r="D44" s="30">
        <f>SUM(D45:D46)</f>
        <v>0</v>
      </c>
    </row>
    <row r="45" spans="1:4" ht="15.75" thickBot="1" x14ac:dyDescent="0.3">
      <c r="A45" s="29" t="s">
        <v>94</v>
      </c>
      <c r="B45" s="29" t="s">
        <v>144</v>
      </c>
      <c r="C45" s="30"/>
      <c r="D45" s="30"/>
    </row>
    <row r="46" spans="1:4" ht="15.75" thickBot="1" x14ac:dyDescent="0.3">
      <c r="A46" s="29" t="s">
        <v>96</v>
      </c>
      <c r="B46" s="29" t="s">
        <v>145</v>
      </c>
      <c r="C46" s="30"/>
      <c r="D46" s="30"/>
    </row>
    <row r="47" spans="1:4" ht="15.75" thickBot="1" x14ac:dyDescent="0.3">
      <c r="A47" s="29" t="s">
        <v>1</v>
      </c>
      <c r="B47" s="29" t="s">
        <v>98</v>
      </c>
      <c r="C47" s="30">
        <f>SUM(C48:C50)</f>
        <v>-1761</v>
      </c>
      <c r="D47" s="30">
        <f>SUM(D48:D50)</f>
        <v>-3935</v>
      </c>
    </row>
    <row r="48" spans="1:4" ht="45.75" thickBot="1" x14ac:dyDescent="0.3">
      <c r="A48" s="29" t="s">
        <v>99</v>
      </c>
      <c r="B48" s="29" t="s">
        <v>146</v>
      </c>
      <c r="C48" s="30">
        <v>-1761</v>
      </c>
      <c r="D48" s="30">
        <v>-3935</v>
      </c>
    </row>
    <row r="49" spans="1:4" ht="57" thickBot="1" x14ac:dyDescent="0.3">
      <c r="A49" s="29" t="s">
        <v>101</v>
      </c>
      <c r="B49" s="29" t="s">
        <v>147</v>
      </c>
      <c r="C49" s="30"/>
      <c r="D49" s="30"/>
    </row>
    <row r="50" spans="1:4" ht="15.75" thickBot="1" x14ac:dyDescent="0.3">
      <c r="A50" s="29" t="s">
        <v>103</v>
      </c>
      <c r="B50" s="29" t="s">
        <v>148</v>
      </c>
      <c r="C50" s="30"/>
      <c r="D50" s="30"/>
    </row>
    <row r="51" spans="1:4" ht="15.75" thickBot="1" x14ac:dyDescent="0.3">
      <c r="A51" s="29" t="s">
        <v>105</v>
      </c>
      <c r="B51" s="29" t="s">
        <v>106</v>
      </c>
      <c r="C51" s="30"/>
      <c r="D51" s="30"/>
    </row>
    <row r="52" spans="1:4" ht="15.75" thickBot="1" x14ac:dyDescent="0.3">
      <c r="A52" s="29" t="s">
        <v>107</v>
      </c>
      <c r="B52" s="29" t="s">
        <v>108</v>
      </c>
      <c r="C52" s="30">
        <v>-8894</v>
      </c>
      <c r="D52" s="30">
        <v>3705</v>
      </c>
    </row>
    <row r="53" spans="1:4" ht="23.25" thickBot="1" x14ac:dyDescent="0.3">
      <c r="A53" s="29" t="s">
        <v>109</v>
      </c>
      <c r="B53" s="29" t="s">
        <v>110</v>
      </c>
      <c r="C53" s="30"/>
      <c r="D53" s="30">
        <v>-22164</v>
      </c>
    </row>
    <row r="54" spans="1:4" ht="15.75" thickBot="1" x14ac:dyDescent="0.3">
      <c r="A54" s="29" t="s">
        <v>1</v>
      </c>
      <c r="B54" s="29" t="s">
        <v>111</v>
      </c>
      <c r="C54" s="30"/>
      <c r="D54" s="30"/>
    </row>
    <row r="55" spans="1:4" ht="15.75" thickBot="1" x14ac:dyDescent="0.3">
      <c r="A55" s="31" t="s">
        <v>1</v>
      </c>
      <c r="B55" s="31" t="s">
        <v>112</v>
      </c>
      <c r="C55" s="32">
        <f>C44+C47+C51+C52+C53+C54</f>
        <v>-10655</v>
      </c>
      <c r="D55" s="32">
        <f>D44+D47+D51+D52+D53+D54</f>
        <v>-22394</v>
      </c>
    </row>
    <row r="56" spans="1:4" ht="15.75" thickBot="1" x14ac:dyDescent="0.3">
      <c r="A56" s="31" t="s">
        <v>1</v>
      </c>
      <c r="B56" s="31" t="s">
        <v>113</v>
      </c>
      <c r="C56" s="32">
        <f>C43+C55</f>
        <v>-7325</v>
      </c>
      <c r="D56" s="32">
        <f>D43+D55</f>
        <v>-15527</v>
      </c>
    </row>
    <row r="57" spans="1:4" ht="15.75" thickBot="1" x14ac:dyDescent="0.3">
      <c r="A57" s="29" t="s">
        <v>114</v>
      </c>
      <c r="B57" s="29" t="s">
        <v>115</v>
      </c>
      <c r="C57" s="30">
        <v>1170</v>
      </c>
      <c r="D57" s="30">
        <v>-1374</v>
      </c>
    </row>
    <row r="58" spans="1:4" ht="23.25" thickBot="1" x14ac:dyDescent="0.3">
      <c r="A58" s="31" t="s">
        <v>1</v>
      </c>
      <c r="B58" s="31" t="s">
        <v>116</v>
      </c>
      <c r="C58" s="32">
        <f>C56+C57</f>
        <v>-6155</v>
      </c>
      <c r="D58" s="32">
        <f>D56+D57</f>
        <v>-16901</v>
      </c>
    </row>
    <row r="59" spans="1:4" ht="15.75" thickBot="1" x14ac:dyDescent="0.3">
      <c r="A59" s="25"/>
      <c r="B59" s="25" t="s">
        <v>117</v>
      </c>
      <c r="C59" s="28">
        <f>C60</f>
        <v>0</v>
      </c>
      <c r="D59" s="28">
        <f>D60</f>
        <v>0</v>
      </c>
    </row>
    <row r="60" spans="1:4" ht="15.75" thickBot="1" x14ac:dyDescent="0.3">
      <c r="A60" s="29" t="s">
        <v>1</v>
      </c>
      <c r="B60" s="29" t="s">
        <v>118</v>
      </c>
      <c r="C60" s="30"/>
      <c r="D60" s="30"/>
    </row>
    <row r="61" spans="1:4" ht="15.75" thickBot="1" x14ac:dyDescent="0.3">
      <c r="A61" s="29" t="s">
        <v>1</v>
      </c>
      <c r="B61" s="29" t="s">
        <v>119</v>
      </c>
      <c r="C61" s="30">
        <f>C58+C60</f>
        <v>-6155</v>
      </c>
      <c r="D61" s="30">
        <f>D58+D60</f>
        <v>-16901</v>
      </c>
    </row>
    <row r="63" spans="1:4" x14ac:dyDescent="0.25">
      <c r="A63" s="33" t="s">
        <v>149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B4ACC87328F4095024FBACBD3B287" ma:contentTypeVersion="14" ma:contentTypeDescription="Crear nuevo documento." ma:contentTypeScope="" ma:versionID="2a989f3c7db210f421e6cb30efc06c03">
  <xsd:schema xmlns:xsd="http://www.w3.org/2001/XMLSchema" xmlns:xs="http://www.w3.org/2001/XMLSchema" xmlns:p="http://schemas.microsoft.com/office/2006/metadata/properties" xmlns:ns3="01c889c8-c4c2-4f7a-8b86-3a304989bd59" xmlns:ns4="8ffb3fc8-79ff-46ea-a843-bbe424eb24c1" targetNamespace="http://schemas.microsoft.com/office/2006/metadata/properties" ma:root="true" ma:fieldsID="ec336217ed010940a6456aab671e7ab3" ns3:_="" ns4:_="">
    <xsd:import namespace="01c889c8-c4c2-4f7a-8b86-3a304989bd59"/>
    <xsd:import namespace="8ffb3fc8-79ff-46ea-a843-bbe424eb24c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889c8-c4c2-4f7a-8b86-3a304989bd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b3fc8-79ff-46ea-a843-bbe424eb24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c889c8-c4c2-4f7a-8b86-3a304989bd59" xsi:nil="true"/>
  </documentManagement>
</p:properties>
</file>

<file path=customXml/itemProps1.xml><?xml version="1.0" encoding="utf-8"?>
<ds:datastoreItem xmlns:ds="http://schemas.openxmlformats.org/officeDocument/2006/customXml" ds:itemID="{0CC1EB13-2A57-4F57-ADFB-93C00108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889c8-c4c2-4f7a-8b86-3a304989bd59"/>
    <ds:schemaRef ds:uri="8ffb3fc8-79ff-46ea-a843-bbe424eb2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A47F38-1C4B-45A3-BF25-EB2C40D9E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D85F4-E583-4CBE-B422-990BAE9261E1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01c889c8-c4c2-4f7a-8b86-3a304989bd59"/>
    <ds:schemaRef ds:uri="8ffb3fc8-79ff-46ea-a843-bbe424eb24c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índice</vt:lpstr>
      <vt:lpstr>AG. CIBERSEGURIDAD</vt:lpstr>
      <vt:lpstr>AG. LOGÍSTICA</vt:lpstr>
      <vt:lpstr>AMAPAD</vt:lpstr>
      <vt:lpstr>AG. ADM.DIGITAL</vt:lpstr>
      <vt:lpstr>ALCALINGUA</vt:lpstr>
      <vt:lpstr>CYII</vt:lpstr>
      <vt:lpstr>CYII, S.A.</vt:lpstr>
      <vt:lpstr>CANAL Extensia</vt:lpstr>
      <vt:lpstr>CANAL Gest. Lanzarote</vt:lpstr>
      <vt:lpstr>CRUSA</vt:lpstr>
      <vt:lpstr>HOSP.FUENLABRADA</vt:lpstr>
      <vt:lpstr>HOSP.ALCORCÓN</vt:lpstr>
      <vt:lpstr>MADRID CULTURA Y TURISMO</vt:lpstr>
      <vt:lpstr>METRO</vt:lpstr>
      <vt:lpstr>PLANIFICA MADRID</vt:lpstr>
      <vt:lpstr>RTVM</vt:lpstr>
      <vt:lpstr>UNIVERSITAS XXI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2024-08-05T07:10:03Z</dcterms:created>
  <dcterms:modified xsi:type="dcterms:W3CDTF">2025-08-26T10:13:16Z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0x010100889B4ACC87328F4095024FBACBD3B287</vt:lpwstr>
  </property>
</Properties>
</file>